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mc:AlternateContent xmlns:mc="http://schemas.openxmlformats.org/markup-compatibility/2006">
    <mc:Choice Requires="x15">
      <x15ac:absPath xmlns:x15ac="http://schemas.microsoft.com/office/spreadsheetml/2010/11/ac" url="Z:\Red\EMPRENDEDORES\Tecnicos\HERRAMIENTAS\ESTRATEGIA\2012_13_PLAN ESTRATEGICO\"/>
    </mc:Choice>
  </mc:AlternateContent>
  <xr:revisionPtr revIDLastSave="0" documentId="13_ncr:1_{46A8F79A-6028-476A-9000-0A4A5F5AA72B}" xr6:coauthVersionLast="41" xr6:coauthVersionMax="41" xr10:uidLastSave="{00000000-0000-0000-0000-000000000000}"/>
  <workbookProtection workbookAlgorithmName="SHA-512" workbookHashValue="TdVZ443xmzO84cQ7nl+kII7bxjPPyYJGhdo1gXM5SfQMtvesgMovGU8jlkr6F9QqaVaE0eQCfoEc4h9qHqpsuw==" workbookSaltValue="zV7aEAM58UUVo2feliYF/g==" workbookSpinCount="100000" lockStructure="1"/>
  <bookViews>
    <workbookView showSheetTabs="0" xWindow="-120" yWindow="-120" windowWidth="29040" windowHeight="15780" tabRatio="930" activeTab="10" xr2:uid="{00000000-000D-0000-FFFF-FFFF00000000}"/>
  </bookViews>
  <sheets>
    <sheet name="Presentacion" sheetId="48" r:id="rId1"/>
    <sheet name="INFORMACION" sheetId="50" r:id="rId2"/>
    <sheet name="Misión" sheetId="2" r:id="rId3"/>
    <sheet name="Visión" sheetId="3" r:id="rId4"/>
    <sheet name="Valores" sheetId="4" r:id="rId5"/>
    <sheet name="OBJETIVOS ESTRATÉGICOS Y UEN" sheetId="19" r:id="rId6"/>
    <sheet name="ANALISIS INTERNO Y EXTERNO" sheetId="8" r:id="rId7"/>
    <sheet name="CADENA DE VALOR" sheetId="32" r:id="rId8"/>
    <sheet name="AutodiagCadena" sheetId="49" r:id="rId9"/>
    <sheet name="BCG" sheetId="53" r:id="rId10"/>
    <sheet name="AutodiagBCG" sheetId="9" r:id="rId11"/>
    <sheet name="Analisis Porter" sheetId="56" r:id="rId12"/>
    <sheet name="AutoPorter" sheetId="55" r:id="rId13"/>
    <sheet name="AE PEST" sheetId="20" r:id="rId14"/>
    <sheet name="IDENTIFICACION  ESTR" sheetId="21" r:id="rId15"/>
    <sheet name="MATRIZ CAME" sheetId="52" r:id="rId16"/>
    <sheet name="RESUMEN EJECUTIVO" sheetId="58" r:id="rId17"/>
    <sheet name="FINAL" sheetId="61" r:id="rId18"/>
    <sheet name="Hoja1" sheetId="60" r:id="rId19"/>
  </sheets>
  <definedNames>
    <definedName name="_xlnm.Print_Area" localSheetId="13">'AE PEST'!$A$1:$J$79</definedName>
    <definedName name="_xlnm.Print_Area" localSheetId="6">'ANALISIS INTERNO Y EXTERNO'!$A$1:$H$83</definedName>
    <definedName name="_xlnm.Print_Area" localSheetId="11">'Analisis Porter'!$A$1:$J$124</definedName>
    <definedName name="_xlnm.Print_Area" localSheetId="8">AutodiagCadena!$A$1:$J$67</definedName>
    <definedName name="_xlnm.Print_Area" localSheetId="12">AutoPorter!$A$1:$I$58</definedName>
    <definedName name="_xlnm.Print_Area" localSheetId="9">BCG!$A$1:$G$38</definedName>
    <definedName name="_xlnm.Print_Area" localSheetId="7">'CADENA DE VALOR'!$A$1:$G$78</definedName>
    <definedName name="_xlnm.Print_Area" localSheetId="15">'MATRIZ CAME'!$A$1:$G$39</definedName>
    <definedName name="_xlnm.Print_Area" localSheetId="2">Misión!$A$1:$G$38</definedName>
    <definedName name="_xlnm.Print_Area" localSheetId="5">'OBJETIVOS ESTRATÉGICOS Y UEN'!$A:$G</definedName>
    <definedName name="_xlnm.Print_Area" localSheetId="0">Presentacion!$A$1:$G$46</definedName>
    <definedName name="_xlnm.Print_Area" localSheetId="16">'RESUMEN EJECUTIVO'!$A$1:$H$115</definedName>
    <definedName name="_xlnm.Print_Area" localSheetId="4">Valores!$A$1:$H$42</definedName>
    <definedName name="OBJETIVOS">'OBJETIVOS ESTRATÉGICOS Y UEN'!$B$62:$G$75</definedName>
  </definedNames>
  <calcPr calcId="181029"/>
  <fileRecoveryPr autoRecover="0"/>
</workbook>
</file>

<file path=xl/calcChain.xml><?xml version="1.0" encoding="utf-8"?>
<calcChain xmlns="http://schemas.openxmlformats.org/spreadsheetml/2006/main">
  <c r="D38" i="9" l="1"/>
  <c r="E38" i="9"/>
  <c r="F38" i="9"/>
  <c r="G38" i="9"/>
  <c r="G39" i="9" s="1"/>
  <c r="G40" i="9" s="1"/>
  <c r="G41" i="9" s="1"/>
  <c r="G42" i="9" s="1"/>
  <c r="D39" i="9"/>
  <c r="D40" i="9" s="1"/>
  <c r="D41" i="9" s="1"/>
  <c r="D42" i="9" s="1"/>
  <c r="E39" i="9"/>
  <c r="E40" i="9" s="1"/>
  <c r="E41" i="9" s="1"/>
  <c r="E42" i="9" s="1"/>
  <c r="F39" i="9"/>
  <c r="F40" i="9" s="1"/>
  <c r="F41" i="9" s="1"/>
  <c r="F42" i="9" s="1"/>
  <c r="C38" i="9"/>
  <c r="C39" i="9" s="1"/>
  <c r="C40" i="9" s="1"/>
  <c r="C41" i="9" s="1"/>
  <c r="C42" i="9" s="1"/>
  <c r="B19" i="9"/>
  <c r="B23" i="9" s="1"/>
  <c r="B37" i="9" l="1"/>
  <c r="G78" i="21"/>
  <c r="F78" i="21"/>
  <c r="E78" i="21"/>
  <c r="D78" i="21"/>
  <c r="G68" i="21"/>
  <c r="F68" i="21"/>
  <c r="E68" i="21"/>
  <c r="D68" i="21"/>
  <c r="G58" i="21"/>
  <c r="F58" i="21"/>
  <c r="E58" i="21"/>
  <c r="D58" i="21"/>
  <c r="G48" i="21"/>
  <c r="F48" i="21"/>
  <c r="E48" i="21"/>
  <c r="C38" i="21"/>
  <c r="C27" i="21"/>
  <c r="C38" i="58"/>
  <c r="B64" i="19"/>
  <c r="C48" i="58" s="1"/>
  <c r="D101" i="58"/>
  <c r="D100" i="58"/>
  <c r="D99" i="58"/>
  <c r="D98" i="58"/>
  <c r="D97" i="58"/>
  <c r="D96" i="58"/>
  <c r="D95" i="58"/>
  <c r="D94" i="58"/>
  <c r="D93" i="58"/>
  <c r="D92" i="58"/>
  <c r="D91" i="58"/>
  <c r="D90" i="58"/>
  <c r="D89" i="58"/>
  <c r="D88" i="58"/>
  <c r="D87" i="58"/>
  <c r="D86" i="58"/>
  <c r="C30" i="21"/>
  <c r="C29" i="21"/>
  <c r="C37" i="21"/>
  <c r="C28" i="21"/>
  <c r="C36" i="21"/>
  <c r="C35" i="21"/>
  <c r="C34" i="21"/>
  <c r="C33" i="21"/>
  <c r="C32" i="21"/>
  <c r="C31" i="21"/>
  <c r="C26" i="21"/>
  <c r="C25" i="21"/>
  <c r="C24" i="21"/>
  <c r="C23" i="21"/>
  <c r="C36" i="58"/>
  <c r="C35" i="58"/>
  <c r="C34" i="58"/>
  <c r="C33" i="58"/>
  <c r="C32" i="58"/>
  <c r="C31" i="58"/>
  <c r="C24" i="58"/>
  <c r="C17" i="58"/>
  <c r="D69" i="58"/>
  <c r="D68" i="58"/>
  <c r="D77" i="58"/>
  <c r="D76" i="58"/>
  <c r="D67" i="58"/>
  <c r="D66" i="58"/>
  <c r="D75" i="58"/>
  <c r="D74" i="58"/>
  <c r="D65" i="58"/>
  <c r="D64" i="58"/>
  <c r="D73" i="58"/>
  <c r="D72" i="58"/>
  <c r="D63" i="58"/>
  <c r="D62" i="58"/>
  <c r="D71" i="58"/>
  <c r="D70" i="58"/>
  <c r="F54" i="58"/>
  <c r="F52" i="58"/>
  <c r="F50" i="58"/>
  <c r="D52" i="58"/>
  <c r="F58" i="58"/>
  <c r="F56" i="58"/>
  <c r="D48" i="58"/>
  <c r="F48" i="58"/>
  <c r="D56" i="58"/>
  <c r="D18" i="9"/>
  <c r="E13" i="9" s="1"/>
  <c r="C78" i="21" l="1"/>
  <c r="E86" i="21" s="1"/>
  <c r="C68" i="21"/>
  <c r="E87" i="21" s="1"/>
  <c r="C58" i="21"/>
  <c r="E85" i="21" s="1"/>
  <c r="E15" i="9"/>
  <c r="E17" i="9"/>
  <c r="E14" i="9"/>
  <c r="E16" i="9"/>
  <c r="E18" i="9" l="1"/>
  <c r="Z6" i="55"/>
  <c r="AE36" i="49"/>
  <c r="AD36" i="49"/>
  <c r="AC36" i="49"/>
  <c r="AB36" i="49"/>
  <c r="AA36" i="49"/>
  <c r="Y36" i="49"/>
  <c r="X36" i="49"/>
  <c r="W36" i="49"/>
  <c r="V36" i="49"/>
  <c r="AE35" i="49"/>
  <c r="AD35" i="49"/>
  <c r="AC35" i="49"/>
  <c r="AB35" i="49"/>
  <c r="AA35" i="49"/>
  <c r="Y35" i="49"/>
  <c r="X35" i="49"/>
  <c r="W35" i="49"/>
  <c r="V35" i="49"/>
  <c r="AE34" i="49"/>
  <c r="AD34" i="49"/>
  <c r="AC34" i="49"/>
  <c r="AB34" i="49"/>
  <c r="AA34" i="49"/>
  <c r="Y34" i="49"/>
  <c r="X34" i="49"/>
  <c r="W34" i="49"/>
  <c r="V34" i="49"/>
  <c r="AE33" i="49"/>
  <c r="AD33" i="49"/>
  <c r="AC33" i="49"/>
  <c r="AB33" i="49"/>
  <c r="AA33" i="49"/>
  <c r="Y33" i="49"/>
  <c r="X33" i="49"/>
  <c r="W33" i="49"/>
  <c r="V33" i="49"/>
  <c r="AE32" i="49"/>
  <c r="AD32" i="49"/>
  <c r="AC32" i="49"/>
  <c r="AB32" i="49"/>
  <c r="AA32" i="49"/>
  <c r="Y32" i="49"/>
  <c r="X32" i="49"/>
  <c r="W32" i="49"/>
  <c r="V32" i="49"/>
  <c r="AE31" i="49"/>
  <c r="AD31" i="49"/>
  <c r="AC31" i="49"/>
  <c r="AB31" i="49"/>
  <c r="AA31" i="49"/>
  <c r="Y31" i="49"/>
  <c r="X31" i="49"/>
  <c r="W31" i="49"/>
  <c r="V31" i="49"/>
  <c r="AE30" i="49"/>
  <c r="AD30" i="49"/>
  <c r="AC30" i="49"/>
  <c r="AB30" i="49"/>
  <c r="AA30" i="49"/>
  <c r="Y30" i="49"/>
  <c r="X30" i="49"/>
  <c r="W30" i="49"/>
  <c r="V30" i="49"/>
  <c r="AE29" i="49"/>
  <c r="AD29" i="49"/>
  <c r="AC29" i="49"/>
  <c r="AB29" i="49"/>
  <c r="AA29" i="49"/>
  <c r="Y29" i="49"/>
  <c r="X29" i="49"/>
  <c r="W29" i="49"/>
  <c r="V29" i="49"/>
  <c r="AE28" i="49"/>
  <c r="AD28" i="49"/>
  <c r="AC28" i="49"/>
  <c r="AB28" i="49"/>
  <c r="AA28" i="49"/>
  <c r="Y28" i="49"/>
  <c r="X28" i="49"/>
  <c r="W28" i="49"/>
  <c r="V28" i="49"/>
  <c r="AE27" i="49"/>
  <c r="AD27" i="49"/>
  <c r="AC27" i="49"/>
  <c r="AB27" i="49"/>
  <c r="AA27" i="49"/>
  <c r="Y27" i="49"/>
  <c r="X27" i="49"/>
  <c r="W27" i="49"/>
  <c r="V27" i="49"/>
  <c r="AE26" i="49"/>
  <c r="AD26" i="49"/>
  <c r="AC26" i="49"/>
  <c r="AB26" i="49"/>
  <c r="AA26" i="49"/>
  <c r="Y26" i="49"/>
  <c r="X26" i="49"/>
  <c r="W26" i="49"/>
  <c r="V26" i="49"/>
  <c r="AE25" i="49"/>
  <c r="AD25" i="49"/>
  <c r="AC25" i="49"/>
  <c r="AB25" i="49"/>
  <c r="AA25" i="49"/>
  <c r="Y25" i="49"/>
  <c r="X25" i="49"/>
  <c r="W25" i="49"/>
  <c r="V25" i="49"/>
  <c r="AE24" i="49"/>
  <c r="AD24" i="49"/>
  <c r="AC24" i="49"/>
  <c r="AB24" i="49"/>
  <c r="AA24" i="49"/>
  <c r="Y24" i="49"/>
  <c r="X24" i="49"/>
  <c r="W24" i="49"/>
  <c r="V24" i="49"/>
  <c r="AE23" i="49"/>
  <c r="AD23" i="49"/>
  <c r="AC23" i="49"/>
  <c r="AB23" i="49"/>
  <c r="AA23" i="49"/>
  <c r="Y23" i="49"/>
  <c r="X23" i="49"/>
  <c r="W23" i="49"/>
  <c r="V23" i="49"/>
  <c r="AE22" i="49"/>
  <c r="AD22" i="49"/>
  <c r="AC22" i="49"/>
  <c r="AB22" i="49"/>
  <c r="AA22" i="49"/>
  <c r="Y22" i="49"/>
  <c r="X22" i="49"/>
  <c r="W22" i="49"/>
  <c r="V22" i="49"/>
  <c r="AE21" i="49"/>
  <c r="AD21" i="49"/>
  <c r="AC21" i="49"/>
  <c r="AB21" i="49"/>
  <c r="AA21" i="49"/>
  <c r="Y21" i="49"/>
  <c r="X21" i="49"/>
  <c r="W21" i="49"/>
  <c r="V21" i="49"/>
  <c r="AE20" i="49"/>
  <c r="AD20" i="49"/>
  <c r="AC20" i="49"/>
  <c r="AB20" i="49"/>
  <c r="AA20" i="49"/>
  <c r="Y20" i="49"/>
  <c r="X20" i="49"/>
  <c r="W20" i="49"/>
  <c r="V20" i="49"/>
  <c r="AE19" i="49"/>
  <c r="AD19" i="49"/>
  <c r="AC19" i="49"/>
  <c r="AB19" i="49"/>
  <c r="AA19" i="49"/>
  <c r="Y19" i="49"/>
  <c r="X19" i="49"/>
  <c r="W19" i="49"/>
  <c r="V19" i="49"/>
  <c r="AE18" i="49"/>
  <c r="AD18" i="49"/>
  <c r="AC18" i="49"/>
  <c r="AB18" i="49"/>
  <c r="AA18" i="49"/>
  <c r="Y18" i="49"/>
  <c r="X18" i="49"/>
  <c r="W18" i="49"/>
  <c r="V18" i="49"/>
  <c r="AE17" i="49"/>
  <c r="AD17" i="49"/>
  <c r="AC17" i="49"/>
  <c r="AB17" i="49"/>
  <c r="AA17" i="49"/>
  <c r="Y17" i="49"/>
  <c r="X17" i="49"/>
  <c r="W17" i="49"/>
  <c r="V17" i="49"/>
  <c r="AE16" i="49"/>
  <c r="AD16" i="49"/>
  <c r="AC16" i="49"/>
  <c r="AB16" i="49"/>
  <c r="AA16" i="49"/>
  <c r="Y16" i="49"/>
  <c r="X16" i="49"/>
  <c r="W16" i="49"/>
  <c r="V16" i="49"/>
  <c r="AE15" i="49"/>
  <c r="AD15" i="49"/>
  <c r="AC15" i="49"/>
  <c r="AB15" i="49"/>
  <c r="AA15" i="49"/>
  <c r="Y15" i="49"/>
  <c r="X15" i="49"/>
  <c r="W15" i="49"/>
  <c r="V15" i="49"/>
  <c r="AE14" i="49"/>
  <c r="AD14" i="49"/>
  <c r="AC14" i="49"/>
  <c r="AB14" i="49"/>
  <c r="AA14" i="49"/>
  <c r="Y14" i="49"/>
  <c r="X14" i="49"/>
  <c r="W14" i="49"/>
  <c r="V14" i="49"/>
  <c r="AE13" i="49"/>
  <c r="AD13" i="49"/>
  <c r="AC13" i="49"/>
  <c r="AB13" i="49"/>
  <c r="AA13" i="49"/>
  <c r="Y13" i="49"/>
  <c r="X13" i="49"/>
  <c r="W13" i="49"/>
  <c r="V13" i="49"/>
  <c r="AE12" i="49"/>
  <c r="AD12" i="49"/>
  <c r="AC12" i="49"/>
  <c r="AB12" i="49"/>
  <c r="AA12" i="49"/>
  <c r="Y12" i="49"/>
  <c r="X12" i="49"/>
  <c r="W12" i="49"/>
  <c r="V12" i="49"/>
  <c r="AF36" i="49" l="1"/>
  <c r="U36" i="49" s="1"/>
  <c r="T36" i="49" s="1"/>
  <c r="AF34" i="49"/>
  <c r="U34" i="49" s="1"/>
  <c r="T34" i="49" s="1"/>
  <c r="Q34" i="49" s="1"/>
  <c r="AF26" i="49"/>
  <c r="U26" i="49" s="1"/>
  <c r="AH26" i="49" s="1"/>
  <c r="AF24" i="49"/>
  <c r="U24" i="49" s="1"/>
  <c r="AH24" i="49" s="1"/>
  <c r="AF22" i="49"/>
  <c r="U22" i="49" s="1"/>
  <c r="AH22" i="49" s="1"/>
  <c r="AF20" i="49"/>
  <c r="U20" i="49" s="1"/>
  <c r="AH20" i="49" s="1"/>
  <c r="AF18" i="49"/>
  <c r="U18" i="49" s="1"/>
  <c r="AH18" i="49" s="1"/>
  <c r="AF16" i="49"/>
  <c r="U16" i="49" s="1"/>
  <c r="AH16" i="49" s="1"/>
  <c r="AF14" i="49"/>
  <c r="U14" i="49" s="1"/>
  <c r="AH14" i="49" s="1"/>
  <c r="AF12" i="49"/>
  <c r="U12" i="49" s="1"/>
  <c r="AF13" i="49"/>
  <c r="U13" i="49" s="1"/>
  <c r="AH13" i="49" s="1"/>
  <c r="AF15" i="49"/>
  <c r="U15" i="49" s="1"/>
  <c r="AH15" i="49" s="1"/>
  <c r="AF17" i="49"/>
  <c r="U17" i="49" s="1"/>
  <c r="AH17" i="49" s="1"/>
  <c r="AF19" i="49"/>
  <c r="U19" i="49" s="1"/>
  <c r="AH19" i="49" s="1"/>
  <c r="AF21" i="49"/>
  <c r="U21" i="49" s="1"/>
  <c r="T21" i="49" s="1"/>
  <c r="AF23" i="49"/>
  <c r="U23" i="49" s="1"/>
  <c r="AH23" i="49" s="1"/>
  <c r="AF25" i="49"/>
  <c r="U25" i="49" s="1"/>
  <c r="T25" i="49" s="1"/>
  <c r="AF27" i="49"/>
  <c r="U27" i="49" s="1"/>
  <c r="AH27" i="49" s="1"/>
  <c r="AF29" i="49"/>
  <c r="U29" i="49" s="1"/>
  <c r="AH29" i="49" s="1"/>
  <c r="AF31" i="49"/>
  <c r="U31" i="49" s="1"/>
  <c r="AH31" i="49" s="1"/>
  <c r="AF33" i="49"/>
  <c r="U33" i="49" s="1"/>
  <c r="AH33" i="49" s="1"/>
  <c r="AF35" i="49"/>
  <c r="U35" i="49" s="1"/>
  <c r="AH35" i="49" s="1"/>
  <c r="AF28" i="49"/>
  <c r="U28" i="49" s="1"/>
  <c r="T28" i="49" s="1"/>
  <c r="AF30" i="49"/>
  <c r="U30" i="49" s="1"/>
  <c r="AH30" i="49" s="1"/>
  <c r="AF32" i="49"/>
  <c r="U32" i="49" s="1"/>
  <c r="T32" i="49" s="1"/>
  <c r="T14" i="49"/>
  <c r="Q14" i="49" s="1"/>
  <c r="T26" i="49"/>
  <c r="AH36" i="49"/>
  <c r="T17" i="49"/>
  <c r="N17" i="49" s="1"/>
  <c r="D22" i="9"/>
  <c r="E22" i="9"/>
  <c r="F22" i="9"/>
  <c r="G22" i="9"/>
  <c r="H22" i="9"/>
  <c r="G36" i="9"/>
  <c r="F36" i="9"/>
  <c r="E36" i="9"/>
  <c r="D36" i="9"/>
  <c r="C36" i="9"/>
  <c r="K46" i="9"/>
  <c r="I46" i="9"/>
  <c r="G46" i="9"/>
  <c r="E46" i="9"/>
  <c r="C46" i="9"/>
  <c r="J45" i="9"/>
  <c r="H45" i="9"/>
  <c r="F45" i="9"/>
  <c r="D45" i="9"/>
  <c r="B45" i="9"/>
  <c r="G30" i="9"/>
  <c r="C30" i="9"/>
  <c r="C29" i="9"/>
  <c r="D29" i="9"/>
  <c r="E29" i="9"/>
  <c r="F29" i="9"/>
  <c r="G29" i="9"/>
  <c r="B38" i="9"/>
  <c r="B39" i="9" s="1"/>
  <c r="B40" i="9" s="1"/>
  <c r="B41" i="9" s="1"/>
  <c r="B42" i="9" s="1"/>
  <c r="B24" i="9"/>
  <c r="B25" i="9" s="1"/>
  <c r="B26" i="9" s="1"/>
  <c r="C23" i="9"/>
  <c r="D32" i="9"/>
  <c r="AD54" i="20"/>
  <c r="AC54" i="20"/>
  <c r="AB54" i="20"/>
  <c r="AA54" i="20"/>
  <c r="Z54" i="20"/>
  <c r="X54" i="20"/>
  <c r="W54" i="20"/>
  <c r="V54" i="20"/>
  <c r="U54" i="20"/>
  <c r="AD53" i="20"/>
  <c r="AC53" i="20"/>
  <c r="AB53" i="20"/>
  <c r="AA53" i="20"/>
  <c r="Z53" i="20"/>
  <c r="X53" i="20"/>
  <c r="W53" i="20"/>
  <c r="V53" i="20"/>
  <c r="U53" i="20"/>
  <c r="AD52" i="20"/>
  <c r="AC52" i="20"/>
  <c r="AB52" i="20"/>
  <c r="AA52" i="20"/>
  <c r="Z52" i="20"/>
  <c r="X52" i="20"/>
  <c r="W52" i="20"/>
  <c r="V52" i="20"/>
  <c r="U52" i="20"/>
  <c r="AD51" i="20"/>
  <c r="AC51" i="20"/>
  <c r="AB51" i="20"/>
  <c r="AA51" i="20"/>
  <c r="Z51" i="20"/>
  <c r="X51" i="20"/>
  <c r="W51" i="20"/>
  <c r="V51" i="20"/>
  <c r="U51" i="20"/>
  <c r="AD50" i="20"/>
  <c r="AC50" i="20"/>
  <c r="AB50" i="20"/>
  <c r="AA50" i="20"/>
  <c r="Z50" i="20"/>
  <c r="X50" i="20"/>
  <c r="W50" i="20"/>
  <c r="V50" i="20"/>
  <c r="U50" i="20"/>
  <c r="AD49" i="20"/>
  <c r="AC49" i="20"/>
  <c r="AB49" i="20"/>
  <c r="AA49" i="20"/>
  <c r="Z49" i="20"/>
  <c r="X49" i="20"/>
  <c r="W49" i="20"/>
  <c r="V49" i="20"/>
  <c r="U49" i="20"/>
  <c r="AD48" i="20"/>
  <c r="AC48" i="20"/>
  <c r="AB48" i="20"/>
  <c r="AA48" i="20"/>
  <c r="Z48" i="20"/>
  <c r="X48" i="20"/>
  <c r="W48" i="20"/>
  <c r="V48" i="20"/>
  <c r="U48" i="20"/>
  <c r="AD47" i="20"/>
  <c r="AC47" i="20"/>
  <c r="AB47" i="20"/>
  <c r="AA47" i="20"/>
  <c r="Z47" i="20"/>
  <c r="X47" i="20"/>
  <c r="W47" i="20"/>
  <c r="V47" i="20"/>
  <c r="U47" i="20"/>
  <c r="AD46" i="20"/>
  <c r="AC46" i="20"/>
  <c r="AB46" i="20"/>
  <c r="AA46" i="20"/>
  <c r="Z46" i="20"/>
  <c r="X46" i="20"/>
  <c r="W46" i="20"/>
  <c r="V46" i="20"/>
  <c r="U46" i="20"/>
  <c r="AD45" i="20"/>
  <c r="AC45" i="20"/>
  <c r="AB45" i="20"/>
  <c r="AA45" i="20"/>
  <c r="Z45" i="20"/>
  <c r="X45" i="20"/>
  <c r="W45" i="20"/>
  <c r="V45" i="20"/>
  <c r="U45" i="20"/>
  <c r="AD44" i="20"/>
  <c r="AC44" i="20"/>
  <c r="AB44" i="20"/>
  <c r="AA44" i="20"/>
  <c r="Z44" i="20"/>
  <c r="X44" i="20"/>
  <c r="W44" i="20"/>
  <c r="V44" i="20"/>
  <c r="U44" i="20"/>
  <c r="AD43" i="20"/>
  <c r="AC43" i="20"/>
  <c r="AB43" i="20"/>
  <c r="AA43" i="20"/>
  <c r="Z43" i="20"/>
  <c r="X43" i="20"/>
  <c r="W43" i="20"/>
  <c r="V43" i="20"/>
  <c r="U43" i="20"/>
  <c r="AD42" i="20"/>
  <c r="AC42" i="20"/>
  <c r="AB42" i="20"/>
  <c r="AA42" i="20"/>
  <c r="Z42" i="20"/>
  <c r="X42" i="20"/>
  <c r="W42" i="20"/>
  <c r="V42" i="20"/>
  <c r="U42" i="20"/>
  <c r="AD41" i="20"/>
  <c r="AC41" i="20"/>
  <c r="AB41" i="20"/>
  <c r="AA41" i="20"/>
  <c r="Z41" i="20"/>
  <c r="X41" i="20"/>
  <c r="W41" i="20"/>
  <c r="V41" i="20"/>
  <c r="U41" i="20"/>
  <c r="AD40" i="20"/>
  <c r="AC40" i="20"/>
  <c r="AB40" i="20"/>
  <c r="AA40" i="20"/>
  <c r="Z40" i="20"/>
  <c r="X40" i="20"/>
  <c r="W40" i="20"/>
  <c r="V40" i="20"/>
  <c r="U40" i="20"/>
  <c r="AD39" i="20"/>
  <c r="AC39" i="20"/>
  <c r="AB39" i="20"/>
  <c r="AA39" i="20"/>
  <c r="Z39" i="20"/>
  <c r="X39" i="20"/>
  <c r="W39" i="20"/>
  <c r="V39" i="20"/>
  <c r="U39" i="20"/>
  <c r="AD38" i="20"/>
  <c r="AC38" i="20"/>
  <c r="AB38" i="20"/>
  <c r="AA38" i="20"/>
  <c r="Z38" i="20"/>
  <c r="X38" i="20"/>
  <c r="W38" i="20"/>
  <c r="V38" i="20"/>
  <c r="U38" i="20"/>
  <c r="AD37" i="20"/>
  <c r="AC37" i="20"/>
  <c r="AB37" i="20"/>
  <c r="AA37" i="20"/>
  <c r="Z37" i="20"/>
  <c r="X37" i="20"/>
  <c r="W37" i="20"/>
  <c r="V37" i="20"/>
  <c r="U37" i="20"/>
  <c r="AD36" i="20"/>
  <c r="AC36" i="20"/>
  <c r="AB36" i="20"/>
  <c r="AA36" i="20"/>
  <c r="Z36" i="20"/>
  <c r="X36" i="20"/>
  <c r="W36" i="20"/>
  <c r="V36" i="20"/>
  <c r="U36" i="20"/>
  <c r="AD35" i="20"/>
  <c r="AC35" i="20"/>
  <c r="AB35" i="20"/>
  <c r="AA35" i="20"/>
  <c r="Z35" i="20"/>
  <c r="X35" i="20"/>
  <c r="W35" i="20"/>
  <c r="V35" i="20"/>
  <c r="U35" i="20"/>
  <c r="AD34" i="20"/>
  <c r="AC34" i="20"/>
  <c r="AB34" i="20"/>
  <c r="AA34" i="20"/>
  <c r="Z34" i="20"/>
  <c r="X34" i="20"/>
  <c r="W34" i="20"/>
  <c r="V34" i="20"/>
  <c r="U34" i="20"/>
  <c r="AD33" i="20"/>
  <c r="AC33" i="20"/>
  <c r="AB33" i="20"/>
  <c r="AA33" i="20"/>
  <c r="Z33" i="20"/>
  <c r="X33" i="20"/>
  <c r="W33" i="20"/>
  <c r="V33" i="20"/>
  <c r="U33" i="20"/>
  <c r="AD32" i="20"/>
  <c r="AC32" i="20"/>
  <c r="AB32" i="20"/>
  <c r="AA32" i="20"/>
  <c r="Z32" i="20"/>
  <c r="X32" i="20"/>
  <c r="W32" i="20"/>
  <c r="V32" i="20"/>
  <c r="U32" i="20"/>
  <c r="AD31" i="20"/>
  <c r="AC31" i="20"/>
  <c r="AB31" i="20"/>
  <c r="AA31" i="20"/>
  <c r="Z31" i="20"/>
  <c r="X31" i="20"/>
  <c r="W31" i="20"/>
  <c r="V31" i="20"/>
  <c r="U31" i="20"/>
  <c r="AD30" i="20"/>
  <c r="AC30" i="20"/>
  <c r="AB30" i="20"/>
  <c r="AA30" i="20"/>
  <c r="Z30" i="20"/>
  <c r="X30" i="20"/>
  <c r="W30" i="20"/>
  <c r="V30" i="20"/>
  <c r="U30" i="20"/>
  <c r="T13" i="49" l="1"/>
  <c r="R13" i="49" s="1"/>
  <c r="T22" i="49"/>
  <c r="N22" i="49" s="1"/>
  <c r="T18" i="49"/>
  <c r="Q18" i="49" s="1"/>
  <c r="T33" i="49"/>
  <c r="N33" i="49" s="1"/>
  <c r="AH32" i="49"/>
  <c r="AH25" i="49"/>
  <c r="AH34" i="49"/>
  <c r="T29" i="49"/>
  <c r="Q29" i="49" s="1"/>
  <c r="AH21" i="49"/>
  <c r="AH28" i="49"/>
  <c r="T35" i="49"/>
  <c r="R35" i="49" s="1"/>
  <c r="T30" i="49"/>
  <c r="O30" i="49" s="1"/>
  <c r="T24" i="49"/>
  <c r="R24" i="49" s="1"/>
  <c r="T23" i="49"/>
  <c r="P23" i="49" s="1"/>
  <c r="T27" i="49"/>
  <c r="P27" i="49" s="1"/>
  <c r="T19" i="49"/>
  <c r="P19" i="49" s="1"/>
  <c r="AF37" i="49"/>
  <c r="T16" i="49"/>
  <c r="O16" i="49" s="1"/>
  <c r="T15" i="49"/>
  <c r="O15" i="49" s="1"/>
  <c r="T31" i="49"/>
  <c r="P31" i="49" s="1"/>
  <c r="T20" i="49"/>
  <c r="P20" i="49" s="1"/>
  <c r="AE37" i="49"/>
  <c r="AE34" i="20"/>
  <c r="T34" i="20" s="1"/>
  <c r="S34" i="20" s="1"/>
  <c r="N34" i="20" s="1"/>
  <c r="AE35" i="20"/>
  <c r="T35" i="20" s="1"/>
  <c r="S35" i="20" s="1"/>
  <c r="M35" i="20" s="1"/>
  <c r="AE37" i="20"/>
  <c r="T37" i="20" s="1"/>
  <c r="S37" i="20" s="1"/>
  <c r="O37" i="20" s="1"/>
  <c r="AE39" i="20"/>
  <c r="T39" i="20" s="1"/>
  <c r="AE45" i="20"/>
  <c r="T45" i="20" s="1"/>
  <c r="AG45" i="20" s="1"/>
  <c r="P33" i="49"/>
  <c r="O33" i="49"/>
  <c r="R25" i="49"/>
  <c r="P25" i="49"/>
  <c r="Q25" i="49"/>
  <c r="Q21" i="49"/>
  <c r="O21" i="49"/>
  <c r="R21" i="49"/>
  <c r="P21" i="49"/>
  <c r="N21" i="49"/>
  <c r="Q36" i="49"/>
  <c r="R36" i="49"/>
  <c r="R32" i="49"/>
  <c r="P32" i="49"/>
  <c r="N32" i="49"/>
  <c r="Q32" i="49"/>
  <c r="O32" i="49"/>
  <c r="P28" i="49"/>
  <c r="O28" i="49"/>
  <c r="R26" i="49"/>
  <c r="P26" i="49"/>
  <c r="N26" i="49"/>
  <c r="Q26" i="49"/>
  <c r="O26" i="49"/>
  <c r="R22" i="49"/>
  <c r="O22" i="49"/>
  <c r="P22" i="49"/>
  <c r="AH12" i="49"/>
  <c r="T12" i="49"/>
  <c r="F37" i="49"/>
  <c r="Q12" i="49"/>
  <c r="AE46" i="20"/>
  <c r="T46" i="20" s="1"/>
  <c r="AG46" i="20" s="1"/>
  <c r="AE44" i="20"/>
  <c r="T44" i="20" s="1"/>
  <c r="AE40" i="20"/>
  <c r="T40" i="20" s="1"/>
  <c r="AG40" i="20" s="1"/>
  <c r="AE32" i="20"/>
  <c r="T32" i="20" s="1"/>
  <c r="S32" i="20" s="1"/>
  <c r="P32" i="20" s="1"/>
  <c r="AE50" i="20"/>
  <c r="T50" i="20" s="1"/>
  <c r="AG50" i="20" s="1"/>
  <c r="AE52" i="20"/>
  <c r="T52" i="20" s="1"/>
  <c r="AE36" i="20"/>
  <c r="T36" i="20" s="1"/>
  <c r="S36" i="20" s="1"/>
  <c r="P36" i="20" s="1"/>
  <c r="AE41" i="20"/>
  <c r="T41" i="20" s="1"/>
  <c r="S41" i="20" s="1"/>
  <c r="O41" i="20" s="1"/>
  <c r="AE43" i="20"/>
  <c r="T43" i="20" s="1"/>
  <c r="AG43" i="20" s="1"/>
  <c r="AE47" i="20"/>
  <c r="T47" i="20" s="1"/>
  <c r="AG47" i="20" s="1"/>
  <c r="AE51" i="20"/>
  <c r="T51" i="20" s="1"/>
  <c r="S51" i="20" s="1"/>
  <c r="AE53" i="20"/>
  <c r="T53" i="20" s="1"/>
  <c r="AG53" i="20" s="1"/>
  <c r="AE54" i="20"/>
  <c r="T54" i="20" s="1"/>
  <c r="AG54" i="20" s="1"/>
  <c r="F30" i="9"/>
  <c r="D30" i="9"/>
  <c r="E30" i="9"/>
  <c r="C32" i="9"/>
  <c r="G32" i="9"/>
  <c r="E32" i="9"/>
  <c r="C24" i="9"/>
  <c r="F32" i="9"/>
  <c r="B27" i="9"/>
  <c r="C27" i="9" s="1"/>
  <c r="C26" i="9"/>
  <c r="C25" i="9"/>
  <c r="AE48" i="20"/>
  <c r="T48" i="20" s="1"/>
  <c r="AG48" i="20" s="1"/>
  <c r="AE49" i="20"/>
  <c r="T49" i="20" s="1"/>
  <c r="AG49" i="20" s="1"/>
  <c r="AE42" i="20"/>
  <c r="T42" i="20" s="1"/>
  <c r="AG42" i="20" s="1"/>
  <c r="AE38" i="20"/>
  <c r="T38" i="20" s="1"/>
  <c r="S38" i="20" s="1"/>
  <c r="O38" i="20" s="1"/>
  <c r="AE33" i="20"/>
  <c r="T33" i="20" s="1"/>
  <c r="AG33" i="20" s="1"/>
  <c r="AE31" i="20"/>
  <c r="T31" i="20" s="1"/>
  <c r="S31" i="20" s="1"/>
  <c r="Q31" i="20" s="1"/>
  <c r="AE30" i="20"/>
  <c r="T30" i="20" s="1"/>
  <c r="S43" i="20"/>
  <c r="AG51" i="20"/>
  <c r="S54" i="20"/>
  <c r="AG34" i="20"/>
  <c r="AG39" i="20"/>
  <c r="S39" i="20"/>
  <c r="S40" i="20"/>
  <c r="AG44" i="20"/>
  <c r="S44" i="20"/>
  <c r="S45" i="20"/>
  <c r="S46" i="20"/>
  <c r="S50" i="20"/>
  <c r="AG52" i="20"/>
  <c r="S52" i="20"/>
  <c r="P52" i="20" s="1"/>
  <c r="S47" i="20" l="1"/>
  <c r="Q24" i="49"/>
  <c r="AK34" i="20"/>
  <c r="B59" i="20" s="1"/>
  <c r="AG35" i="20"/>
  <c r="AG36" i="20"/>
  <c r="P30" i="49"/>
  <c r="O29" i="49"/>
  <c r="P24" i="49"/>
  <c r="AG37" i="20"/>
  <c r="R31" i="49"/>
  <c r="O24" i="49"/>
  <c r="N24" i="49"/>
  <c r="Q27" i="49"/>
  <c r="Q35" i="49"/>
  <c r="P35" i="49"/>
  <c r="O35" i="49"/>
  <c r="N35" i="49"/>
  <c r="Q30" i="49"/>
  <c r="P29" i="49"/>
  <c r="O31" i="49"/>
  <c r="O37" i="49" s="1"/>
  <c r="O38" i="49" s="1"/>
  <c r="N31" i="49"/>
  <c r="AG32" i="20"/>
  <c r="S53" i="20"/>
  <c r="O53" i="20" s="1"/>
  <c r="AG41" i="20"/>
  <c r="Q31" i="49"/>
  <c r="P37" i="49"/>
  <c r="P38" i="49" s="1"/>
  <c r="R37" i="49"/>
  <c r="R38" i="49" s="1"/>
  <c r="N37" i="49"/>
  <c r="N38" i="49" s="1"/>
  <c r="Q37" i="49"/>
  <c r="Q38" i="49" s="1"/>
  <c r="S48" i="20"/>
  <c r="N48" i="20" s="1"/>
  <c r="S42" i="20"/>
  <c r="P42" i="20" s="1"/>
  <c r="AN34" i="20"/>
  <c r="B58" i="20" s="1"/>
  <c r="AM34" i="20"/>
  <c r="B57" i="20" s="1"/>
  <c r="S33" i="20"/>
  <c r="N33" i="20" s="1"/>
  <c r="E57" i="9"/>
  <c r="K57" i="9"/>
  <c r="G31" i="9" s="1"/>
  <c r="G57" i="9"/>
  <c r="E31" i="9" s="1"/>
  <c r="I57" i="9"/>
  <c r="F31" i="9" s="1"/>
  <c r="C57" i="9"/>
  <c r="AG31" i="20"/>
  <c r="AL34" i="20"/>
  <c r="B56" i="20" s="1"/>
  <c r="AG38" i="20"/>
  <c r="S49" i="20"/>
  <c r="Q49" i="20" s="1"/>
  <c r="AD55" i="20"/>
  <c r="AE55" i="20"/>
  <c r="O45" i="20"/>
  <c r="P45" i="20"/>
  <c r="Q44" i="20"/>
  <c r="O44" i="20"/>
  <c r="M44" i="20"/>
  <c r="P44" i="20"/>
  <c r="N44" i="20"/>
  <c r="Q50" i="20"/>
  <c r="O50" i="20"/>
  <c r="M50" i="20"/>
  <c r="P50" i="20"/>
  <c r="N50" i="20"/>
  <c r="P48" i="20"/>
  <c r="O46" i="20"/>
  <c r="N46" i="20"/>
  <c r="Q40" i="20"/>
  <c r="N40" i="20"/>
  <c r="O40" i="20"/>
  <c r="M40" i="20"/>
  <c r="P39" i="20"/>
  <c r="N39" i="20"/>
  <c r="Q39" i="20"/>
  <c r="O39" i="20"/>
  <c r="M39" i="20"/>
  <c r="AJ34" i="20"/>
  <c r="B55" i="20" s="1"/>
  <c r="P30" i="20"/>
  <c r="AG30" i="20"/>
  <c r="S30" i="20"/>
  <c r="P54" i="20"/>
  <c r="Q54" i="20"/>
  <c r="P53" i="20"/>
  <c r="O51" i="20"/>
  <c r="M51" i="20"/>
  <c r="N51" i="20"/>
  <c r="P47" i="20"/>
  <c r="N47" i="20"/>
  <c r="O47" i="20"/>
  <c r="Q43" i="20"/>
  <c r="O43" i="20"/>
  <c r="P43" i="20"/>
  <c r="O42" i="20"/>
  <c r="M42" i="20" l="1"/>
  <c r="N53" i="20"/>
  <c r="Q53" i="20"/>
  <c r="M53" i="20"/>
  <c r="N42" i="20"/>
  <c r="Q42" i="20"/>
  <c r="O48" i="20"/>
  <c r="P49" i="20"/>
  <c r="O49" i="20"/>
  <c r="O55" i="20" s="1"/>
  <c r="O59" i="20" s="1"/>
  <c r="N49" i="20"/>
  <c r="M49" i="20"/>
  <c r="M55" i="20" s="1"/>
  <c r="M59" i="20" s="1"/>
  <c r="N55" i="20"/>
  <c r="N59" i="20" s="1"/>
  <c r="C31" i="9"/>
  <c r="D31" i="9"/>
  <c r="Q55" i="20"/>
  <c r="Q59" i="20" s="1"/>
  <c r="P55" i="20"/>
  <c r="P59" i="20" s="1"/>
  <c r="R31" i="55"/>
  <c r="R21" i="55"/>
  <c r="P12" i="55"/>
  <c r="S12" i="55" s="1"/>
  <c r="Y12" i="55" s="1"/>
  <c r="Q13" i="55"/>
  <c r="Q20" i="55"/>
  <c r="P17" i="55"/>
  <c r="P19" i="55"/>
  <c r="S19" i="55" s="1"/>
  <c r="V19" i="55" s="1"/>
  <c r="O25" i="55"/>
  <c r="O10" i="55"/>
  <c r="P10" i="55"/>
  <c r="P22" i="55"/>
  <c r="R15" i="55"/>
  <c r="Q12" i="55"/>
  <c r="O12" i="55"/>
  <c r="O21" i="55"/>
  <c r="O31" i="55"/>
  <c r="R22" i="55"/>
  <c r="O13" i="55"/>
  <c r="O26" i="55"/>
  <c r="R27" i="55"/>
  <c r="O28" i="55"/>
  <c r="Q26" i="55"/>
  <c r="P28" i="55"/>
  <c r="P20" i="55"/>
  <c r="O9" i="55"/>
  <c r="Q31" i="55"/>
  <c r="R14" i="55"/>
  <c r="P27" i="55"/>
  <c r="R20" i="55"/>
  <c r="Q14" i="55"/>
  <c r="R12" i="55"/>
  <c r="R18" i="55"/>
  <c r="O17" i="55"/>
  <c r="R19" i="55"/>
  <c r="P11" i="55"/>
  <c r="R13" i="55"/>
  <c r="R26" i="55"/>
  <c r="O19" i="55"/>
  <c r="P21" i="55"/>
  <c r="O14" i="55"/>
  <c r="Q11" i="55"/>
  <c r="Q21" i="55"/>
  <c r="O20" i="55"/>
  <c r="Q19" i="55"/>
  <c r="Q18" i="55"/>
  <c r="Q27" i="55"/>
  <c r="R25" i="55"/>
  <c r="R9" i="55"/>
  <c r="P18" i="55"/>
  <c r="O27" i="55"/>
  <c r="S27" i="55" s="1"/>
  <c r="X27" i="55" s="1"/>
  <c r="P25" i="55"/>
  <c r="R17" i="55"/>
  <c r="P31" i="55"/>
  <c r="P9" i="55"/>
  <c r="Q17" i="55"/>
  <c r="P13" i="55"/>
  <c r="R11" i="55"/>
  <c r="Q25" i="55"/>
  <c r="Q22" i="55"/>
  <c r="Q9" i="55"/>
  <c r="R28" i="55"/>
  <c r="Q28" i="55"/>
  <c r="O22" i="55"/>
  <c r="O18" i="55"/>
  <c r="P26" i="55"/>
  <c r="R10" i="55"/>
  <c r="P14" i="55"/>
  <c r="Q10" i="55"/>
  <c r="O11" i="55"/>
  <c r="N26" i="55"/>
  <c r="N20" i="55"/>
  <c r="S20" i="55" s="1"/>
  <c r="X20" i="55" s="1"/>
  <c r="N19" i="55"/>
  <c r="N17" i="55"/>
  <c r="N28" i="55"/>
  <c r="N25" i="55"/>
  <c r="N21" i="55"/>
  <c r="N11" i="55"/>
  <c r="S11" i="55" s="1"/>
  <c r="V11" i="55" s="1"/>
  <c r="N22" i="55"/>
  <c r="N12" i="55"/>
  <c r="N14" i="55"/>
  <c r="N27" i="55"/>
  <c r="N10" i="55"/>
  <c r="N18" i="55"/>
  <c r="S18" i="55" s="1"/>
  <c r="X18" i="55" s="1"/>
  <c r="N13" i="55"/>
  <c r="S13" i="55" s="1"/>
  <c r="W13" i="55" s="1"/>
  <c r="N31" i="55"/>
  <c r="S21" i="55" l="1"/>
  <c r="Y21" i="55" s="1"/>
  <c r="S14" i="55"/>
  <c r="X14" i="55" s="1"/>
  <c r="S31" i="55"/>
  <c r="V31" i="55" s="1"/>
  <c r="S17" i="55"/>
  <c r="W17" i="55" s="1"/>
  <c r="S25" i="55"/>
  <c r="X25" i="55" s="1"/>
  <c r="S26" i="55"/>
  <c r="V26" i="55" s="1"/>
  <c r="S9" i="55"/>
  <c r="V9" i="55" s="1"/>
  <c r="S28" i="55"/>
  <c r="Y28" i="55" s="1"/>
  <c r="S22" i="55"/>
  <c r="V22" i="55" s="1"/>
  <c r="S10" i="55"/>
  <c r="Y10" i="55" s="1"/>
  <c r="Y19" i="55"/>
  <c r="X19" i="55"/>
  <c r="W31" i="55"/>
  <c r="W21" i="55"/>
  <c r="V21" i="55"/>
  <c r="X13" i="55"/>
  <c r="V13" i="55"/>
  <c r="V25" i="55"/>
  <c r="Y25" i="55"/>
  <c r="V27" i="55"/>
  <c r="Y27" i="55"/>
  <c r="X22" i="55"/>
  <c r="Y22" i="55"/>
  <c r="W14" i="55"/>
  <c r="W18" i="55"/>
  <c r="Y18" i="55"/>
  <c r="Y26" i="55"/>
  <c r="W20" i="55"/>
  <c r="Y20" i="55"/>
  <c r="V12" i="55"/>
  <c r="W12" i="55"/>
  <c r="X17" i="55"/>
  <c r="Y17" i="55"/>
  <c r="Y9" i="55"/>
  <c r="W11" i="55"/>
  <c r="Y11" i="55"/>
  <c r="W10" i="55"/>
  <c r="U13" i="55"/>
  <c r="U10" i="55"/>
  <c r="U18" i="55"/>
  <c r="U27" i="55"/>
  <c r="U14" i="55"/>
  <c r="U12" i="55"/>
  <c r="U22" i="55"/>
  <c r="U11" i="55"/>
  <c r="U21" i="55"/>
  <c r="U25" i="55"/>
  <c r="U17" i="55"/>
  <c r="U19" i="55"/>
  <c r="U20" i="55"/>
  <c r="U26" i="55"/>
  <c r="W19" i="55"/>
  <c r="X21" i="55"/>
  <c r="Y13" i="55"/>
  <c r="W25" i="55"/>
  <c r="W27" i="55"/>
  <c r="W22" i="55"/>
  <c r="V14" i="55"/>
  <c r="V18" i="55"/>
  <c r="V20" i="55"/>
  <c r="X12" i="55"/>
  <c r="V17" i="55"/>
  <c r="X11" i="55"/>
  <c r="V10" i="55"/>
  <c r="X10" i="55" l="1"/>
  <c r="X9" i="55"/>
  <c r="X26" i="55"/>
  <c r="Y14" i="55"/>
  <c r="Z14" i="55" s="1"/>
  <c r="X31" i="55"/>
  <c r="U9" i="55"/>
  <c r="Z9" i="55" s="1"/>
  <c r="W9" i="55"/>
  <c r="W26" i="55"/>
  <c r="Y31" i="55"/>
  <c r="U31" i="55"/>
  <c r="V28" i="55"/>
  <c r="W28" i="55"/>
  <c r="Z28" i="55" s="1"/>
  <c r="X28" i="55"/>
  <c r="U28" i="55"/>
  <c r="Z26" i="55"/>
  <c r="Z19" i="55"/>
  <c r="Z21" i="55"/>
  <c r="Z22" i="55"/>
  <c r="Z18" i="55"/>
  <c r="Z13" i="55"/>
  <c r="Z20" i="55"/>
  <c r="Z17" i="55"/>
  <c r="Z25" i="55"/>
  <c r="Z11" i="55"/>
  <c r="Z12" i="55"/>
  <c r="Z27" i="55"/>
  <c r="Z10" i="55"/>
  <c r="Z31" i="55"/>
  <c r="D48" i="21"/>
  <c r="C48" i="21" s="1"/>
  <c r="E84" i="21" s="1"/>
  <c r="Z33" i="55" l="1"/>
  <c r="I35" i="55" s="1"/>
  <c r="C33"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isantiago</author>
    <author>GAPC</author>
  </authors>
  <commentList>
    <comment ref="F10" authorId="0" shapeId="0" xr:uid="{00000000-0006-0000-0800-000001000000}">
      <text>
        <r>
          <rPr>
            <sz val="8"/>
            <color indexed="81"/>
            <rFont val="Tahoma"/>
            <family val="2"/>
          </rPr>
          <t xml:space="preserve">SE DEBE ELEGIR UN NÚMERO DE "0" A "4" PARA VALORAR LA AFIRMACIÓN CORRESPONDIENTE.
0 = EN TOTAL DESACUERDO
1 = NO ESTÁ DE ACUERDO
2 = ESTÁ DE ACUERDO
3 = ESTÁ BASTANTE DE ACUERDO
4 = EN TOTAL ACUERDO.
SE MARCA CON UNA "X" LA CASILLA RESPECTIVA. EL NO TENER MARCADA UNA CASILLA O DUPLICAR LA ELECCIÓN DARÁ COMO RESULTADO ERROR("¡REF!")
</t>
        </r>
      </text>
    </comment>
    <comment ref="Q11" authorId="1" shapeId="0" xr:uid="{00000000-0006-0000-0800-000002000000}">
      <text>
        <r>
          <rPr>
            <sz val="9"/>
            <color indexed="81"/>
            <rFont val="Tahoma"/>
            <family val="2"/>
          </rPr>
          <t xml:space="preserve">INNOVACIÓN EN LA </t>
        </r>
        <r>
          <rPr>
            <b/>
            <sz val="9"/>
            <color indexed="81"/>
            <rFont val="Tahoma"/>
            <family val="2"/>
          </rPr>
          <t>ORGANIZACIÓN</t>
        </r>
        <r>
          <rPr>
            <sz val="9"/>
            <color indexed="81"/>
            <rFont val="Tahoma"/>
            <family val="2"/>
          </rPr>
          <t xml:space="preserve"> DE LA EMPRESA.
GESTIÓN, ADMINISTRACIÓN, DIRECCIÓN,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GAPC</author>
  </authors>
  <commentList>
    <comment ref="B30" authorId="0" shapeId="0" xr:uid="{00000000-0006-0000-0A00-000001000000}">
      <text>
        <r>
          <rPr>
            <sz val="10"/>
            <color indexed="81"/>
            <rFont val="Tahoma"/>
            <family val="2"/>
          </rPr>
          <t>TASA  ANUAL MEDIA DE  CRECIMIENTO DEL MERCADO</t>
        </r>
      </text>
    </comment>
    <comment ref="B31" authorId="0" shapeId="0" xr:uid="{00000000-0006-0000-0A00-000002000000}">
      <text>
        <r>
          <rPr>
            <b/>
            <sz val="8"/>
            <color indexed="81"/>
            <rFont val="Tahoma"/>
            <family val="2"/>
          </rPr>
          <t xml:space="preserve">PARTICIPACIÓN RELATIVA DEL MERCADO:
                    </t>
        </r>
        <r>
          <rPr>
            <b/>
            <u/>
            <sz val="8"/>
            <color indexed="81"/>
            <rFont val="Tahoma"/>
            <family val="2"/>
          </rPr>
          <t xml:space="preserve">            Ventas Empresa          
</t>
        </r>
        <r>
          <rPr>
            <b/>
            <sz val="8"/>
            <color indexed="81"/>
            <rFont val="Tahoma"/>
            <family val="2"/>
          </rPr>
          <t xml:space="preserve">                      Ventas  Mayor Competidor</t>
        </r>
        <r>
          <rPr>
            <b/>
            <sz val="8"/>
            <color indexed="81"/>
            <rFont val="Tahoma"/>
            <family val="2"/>
          </rPr>
          <t xml:space="preserve">
</t>
        </r>
      </text>
    </comment>
    <comment ref="B32" authorId="0" shapeId="0" xr:uid="{00000000-0006-0000-0A00-000003000000}">
      <text>
        <r>
          <rPr>
            <sz val="10"/>
            <color indexed="81"/>
            <rFont val="Arial"/>
            <family val="2"/>
          </rPr>
          <t>% de las VENTAS de la  Empresa que representan las Ventas de esta Línea</t>
        </r>
      </text>
    </comment>
  </commentList>
</comments>
</file>

<file path=xl/sharedStrings.xml><?xml version="1.0" encoding="utf-8"?>
<sst xmlns="http://schemas.openxmlformats.org/spreadsheetml/2006/main" count="633" uniqueCount="522">
  <si>
    <t>PERFIL COMPETITIVO</t>
  </si>
  <si>
    <t>Hostil</t>
  </si>
  <si>
    <t>Nada</t>
  </si>
  <si>
    <t>Poco</t>
  </si>
  <si>
    <t>Medio</t>
  </si>
  <si>
    <t>Alto</t>
  </si>
  <si>
    <t>Muy Alto</t>
  </si>
  <si>
    <t>Favorable</t>
  </si>
  <si>
    <t>Rivalidad empresas del sector</t>
  </si>
  <si>
    <t xml:space="preserve"> - Crecimiento</t>
  </si>
  <si>
    <t>Lento</t>
  </si>
  <si>
    <t>Rápido</t>
  </si>
  <si>
    <t xml:space="preserve"> - Naturaleza de los competidores</t>
  </si>
  <si>
    <t>Muchos</t>
  </si>
  <si>
    <t>Pocos</t>
  </si>
  <si>
    <t xml:space="preserve"> - Exceso de capacidad productiva</t>
  </si>
  <si>
    <t>Si</t>
  </si>
  <si>
    <t>No</t>
  </si>
  <si>
    <t xml:space="preserve"> - Rentabilidad media del sector</t>
  </si>
  <si>
    <t>Baja</t>
  </si>
  <si>
    <t>Alta</t>
  </si>
  <si>
    <t xml:space="preserve"> - Diferenciación del producto</t>
  </si>
  <si>
    <t>Escasa</t>
  </si>
  <si>
    <t>Elevada</t>
  </si>
  <si>
    <t xml:space="preserve"> - Barreras de salida</t>
  </si>
  <si>
    <t>Bajas</t>
  </si>
  <si>
    <t>Altas</t>
  </si>
  <si>
    <t>Barreras de Entrada</t>
  </si>
  <si>
    <t xml:space="preserve"> - Economías de escala</t>
  </si>
  <si>
    <t xml:space="preserve"> - Necesidad de capital</t>
  </si>
  <si>
    <t xml:space="preserve"> - Acceso a la tecnología</t>
  </si>
  <si>
    <t>Fácil</t>
  </si>
  <si>
    <t>Difícil</t>
  </si>
  <si>
    <t xml:space="preserve"> - Reglamentos o leyes limitativos</t>
  </si>
  <si>
    <t>Sí</t>
  </si>
  <si>
    <t xml:space="preserve"> - Trámites burocráticos</t>
  </si>
  <si>
    <t xml:space="preserve"> - Reacción esperada actuales competidores</t>
  </si>
  <si>
    <t>Enérgica</t>
  </si>
  <si>
    <t>Poder de los Clientes</t>
  </si>
  <si>
    <t xml:space="preserve"> - Número de clientes </t>
  </si>
  <si>
    <t xml:space="preserve"> - Posibilidad de integración ascendente</t>
  </si>
  <si>
    <t>Pequeña</t>
  </si>
  <si>
    <t>Grande</t>
  </si>
  <si>
    <t xml:space="preserve"> - Rentabilidad de los clientes</t>
  </si>
  <si>
    <t xml:space="preserve"> - Coste de cambio de proveedor para cliente</t>
  </si>
  <si>
    <t>Bajo</t>
  </si>
  <si>
    <t>Productos sustitutivos</t>
  </si>
  <si>
    <t xml:space="preserve"> - Disponibilidad de Productos Sustitutivos</t>
  </si>
  <si>
    <t>CONCLUSIÓN</t>
  </si>
  <si>
    <t>Total</t>
  </si>
  <si>
    <t xml:space="preserve">   &gt;    Estamos en un mercado altamente competitivo, en el que es muy difícil hacerse un hueco en el mercado.</t>
  </si>
  <si>
    <t xml:space="preserve">   &gt;    Estamos en un mercado de competitividad relativamente alta, pero con ciertas modificaciones en el producto y la política comercial de la empresa, podría encontrarse un nicho de mercado.</t>
  </si>
  <si>
    <t xml:space="preserve">   &gt;    La situación actual del mercado es favorable a la empresa.</t>
  </si>
  <si>
    <t xml:space="preserve">   &gt;    Estamos en una situación excelente para la empresa.</t>
  </si>
  <si>
    <t xml:space="preserve"> </t>
  </si>
  <si>
    <t>VALORACIÓN</t>
  </si>
  <si>
    <t>POTENCIAL GLOBAL de INNOVACIÓN</t>
  </si>
  <si>
    <t>IPTN</t>
  </si>
  <si>
    <t>ITPM</t>
  </si>
  <si>
    <t>IPP</t>
  </si>
  <si>
    <t>IOE</t>
  </si>
  <si>
    <t>ICD</t>
  </si>
  <si>
    <t>1. Los cambios en la composicón étnica de los consumidores de nuestro mercado está teniendo un notable impacto.</t>
  </si>
  <si>
    <t>2. El envejecimiento de la población tiene un importante impacto en la demanda.</t>
  </si>
  <si>
    <t>3. Los nuevos estilos de vida y tendencias originan cambios en la oferta de nuestro sector.</t>
  </si>
  <si>
    <t>4. El envejecimiento de la población tiene un importante impacto en la oferta del sector donde operamos.</t>
  </si>
  <si>
    <t>FACTORES SOCIALES Y DEMOGRÁFICOS</t>
  </si>
  <si>
    <t>FACTORES MEDIO AMBIENTALES</t>
  </si>
  <si>
    <t>FACTORES POLÍTICOS</t>
  </si>
  <si>
    <t>FACTORES ECONÓMICOS</t>
  </si>
  <si>
    <t>FACTORES TECNOLÓGICOS</t>
  </si>
  <si>
    <t>5. Las variaciones en el nivel de riqueza de la población impactan considerablemente en la demanda de los productos/servicios del sector donde operamos.</t>
  </si>
  <si>
    <t>6. La legislación fiscal afecta muy considerablemente a la economía de las empresas del sector donde operamos.</t>
  </si>
  <si>
    <t>HAY UN NOTABLE IMPACTO DE FACTORES SOCIALES Y DEMOGRÁFICOS EN EL FUNCIONAMIENTO DE LA EMPRESA</t>
  </si>
  <si>
    <t>HAY UN NOTABLE IMPACTO DEL FACTOR MEDIO AMBIENTAL EN EL FUNCIONAMIENTO DE LA EMPRESA</t>
  </si>
  <si>
    <t>HAY UN NOTABLE IMPACTO DE FACTORES POLÍTICOS EN EL FUNCIONAMIENTO DE LA EMPRESA</t>
  </si>
  <si>
    <t>HAY UN NOTABLE IMPACTO DE FACTORES ECONÓMICOS EN EL FUNCIONAMIENTO DE LA EMPRESA</t>
  </si>
  <si>
    <t>HAY UN NOTABLE IMPACTO DE FACTORES TECNOLÓGICOS EN EL FUNCIONAMIENTO DE LA EMPRESA</t>
  </si>
  <si>
    <t>7. La legislación laboral afecta muy considerablemente a la operativa del sector donde actuamos.</t>
  </si>
  <si>
    <t>NO HAY UN NOTABLE IMPACTO DE FACTORES SOCIALES Y DEMOGRÁFICOS EN EL FUNCIONAMIENTO DE LA EMPRESA</t>
  </si>
  <si>
    <t>NO HAY UN NOTABLE IMPACTO DEL FACTOR MEDIO AMBIENTAL EN EL FUNCIONAMIENTO DE LA EMPRESA</t>
  </si>
  <si>
    <t>NO HAY UN NOTABLE IMPACTO DE FACTORES POLÍTICOS EN EL FUNCIONAMIENTO DE LA EMPRESA</t>
  </si>
  <si>
    <t>NO HAY UN NOTABLE IMPACTO DE FACTORES ECONÓMICOS EN EL FUNCIONAMIENTO DE LA EMPRESA</t>
  </si>
  <si>
    <t>NO HAY UN NOTABLE IMPACTO DE FACTORES TECNOLÓGICOS EN EL FUNCIONAMIENTO DE LA EMPRESA</t>
  </si>
  <si>
    <t>8. Las subvenciones otorgadas por las Administraciones Públicas son claves en el desarrollo competitivo del mercado donde operamos.</t>
  </si>
  <si>
    <t xml:space="preserve">9. El impacto que tiene la legislación de protección al consumidor, en la manera de producir bienes y/o servicios es muy importante. </t>
  </si>
  <si>
    <t xml:space="preserve">10. La normativa autonómica tiene un impacto considerable en el funcionamiento del sector donde actuamos. </t>
  </si>
  <si>
    <t>11. Las expectativas de crecimiento económico generales afectan crucialmente al mercado donde operamos.</t>
  </si>
  <si>
    <t>12. La política de tipos de interés es fundamental en el desarrollo financiero del sector donde trabaja nuestra empresa.</t>
  </si>
  <si>
    <t>13. La globalización permite a nuestra industria gozar de importantes oportunidades en  nuevos mercados.</t>
  </si>
  <si>
    <t>14. La situación del empleo es fundamental para el desarrollo económico de nuestra empresa y nuestro sector.</t>
  </si>
  <si>
    <t>15. Las expectativas del ciclo económico de nuestro sector impactan en la situación económica de sus empresas.</t>
  </si>
  <si>
    <t>16. Las Administraciones Públicas están incentivando el esfuerzo tecnológico de las empresas de nuestro sector.</t>
  </si>
  <si>
    <t xml:space="preserve">17. Internet, el comercio electrónico, el wireless y otras NTIC están impactando en la demanda de nuestros productos/servicios y en los de la competencia. </t>
  </si>
  <si>
    <t>18. El empleo de NTIC´s es generalizado en el sector donde trabajamos.</t>
  </si>
  <si>
    <t>19. En nuestro sector, es de gran importancia ser pionero o referente en el empleo de aplicaciones tecnológicas.</t>
  </si>
  <si>
    <t xml:space="preserve">20. En el sector donde operamos, para ser competitivos, es condición "sine qua non" innovar constantemente. </t>
  </si>
  <si>
    <t>21. La legislación medioambiental afecta al desarrollo de nuestro sector.</t>
  </si>
  <si>
    <t xml:space="preserve">22. Los clientes de nuestro mercado exigen que se seamos socialmente responsables, en el plano medioambiental. </t>
  </si>
  <si>
    <t xml:space="preserve">23. En nuestro sector, la políticas medioambientales son una fuente de ventajas competitivas. </t>
  </si>
  <si>
    <t>24. La creciente preocupación social por el medio ambiente impacta notablemente en la demanda de productos/servicios ofertados en nuestro mercado.</t>
  </si>
  <si>
    <t>25. El factor ecológico es una fuente de diferenciación clara en el sector donde opera nuestra empresa.</t>
  </si>
  <si>
    <t>1. MISIÓN</t>
  </si>
  <si>
    <t>2. VISIÓN</t>
  </si>
  <si>
    <t>3. VALORES</t>
  </si>
  <si>
    <t>Pasemos a repasar de forma abreviada como funciona cada una de las cinco fuerzas.</t>
  </si>
  <si>
    <t>FORTALEZAS</t>
  </si>
  <si>
    <t>DEBILIDADES</t>
  </si>
  <si>
    <t>F1:</t>
  </si>
  <si>
    <t>F2:</t>
  </si>
  <si>
    <t>F3:</t>
  </si>
  <si>
    <t>F4:</t>
  </si>
  <si>
    <t>D1:</t>
  </si>
  <si>
    <t>D2:</t>
  </si>
  <si>
    <t>D3:</t>
  </si>
  <si>
    <t>D4:</t>
  </si>
  <si>
    <t>OPORTUNIDADES</t>
  </si>
  <si>
    <t>AMENAZAS</t>
  </si>
  <si>
    <t>O1:</t>
  </si>
  <si>
    <t>O2:</t>
  </si>
  <si>
    <t>O3:</t>
  </si>
  <si>
    <t>O4:</t>
  </si>
  <si>
    <t>TOTAL</t>
  </si>
  <si>
    <t>A1:</t>
  </si>
  <si>
    <t>A2:</t>
  </si>
  <si>
    <t>A3:</t>
  </si>
  <si>
    <t>A4:</t>
  </si>
  <si>
    <t>AUTODIAGNÓSTICO ENTORNO GLOBAL P.E.S.T.</t>
  </si>
  <si>
    <t>PREVISIÓN DE VENTAS</t>
  </si>
  <si>
    <t>PRODUCTOS</t>
  </si>
  <si>
    <t>VENTAS</t>
  </si>
  <si>
    <t>% S/ TOTAL</t>
  </si>
  <si>
    <t>Producto 1</t>
  </si>
  <si>
    <t>Producto 2</t>
  </si>
  <si>
    <t>Producto 3</t>
  </si>
  <si>
    <t>Producto 4</t>
  </si>
  <si>
    <t>Producto 5</t>
  </si>
  <si>
    <t>TCM</t>
  </si>
  <si>
    <t>PRM</t>
  </si>
  <si>
    <t>% S/VTAS</t>
  </si>
  <si>
    <t>TASAS DE CRECIMIENTO DEL MERCADO (TCM)</t>
  </si>
  <si>
    <t>PERIODOS</t>
  </si>
  <si>
    <t>MERCADOS</t>
  </si>
  <si>
    <t>AÑOS</t>
  </si>
  <si>
    <t>NIVELES DE VENTA DE LOS COMPETIDORES DE CADA PRODUCTO</t>
  </si>
  <si>
    <t>EMPRESA</t>
  </si>
  <si>
    <t>Competidor</t>
  </si>
  <si>
    <t>Ventas</t>
  </si>
  <si>
    <t>CP1-1</t>
  </si>
  <si>
    <t>CP2-1</t>
  </si>
  <si>
    <t>CP3-1</t>
  </si>
  <si>
    <t>CP1-2</t>
  </si>
  <si>
    <t>CP2-2</t>
  </si>
  <si>
    <t>CP1-3</t>
  </si>
  <si>
    <t>CP2-3</t>
  </si>
  <si>
    <t>CP1-4</t>
  </si>
  <si>
    <t>CP2-4</t>
  </si>
  <si>
    <t>CP1-5</t>
  </si>
  <si>
    <t>CP2-5</t>
  </si>
  <si>
    <t>CP1-6</t>
  </si>
  <si>
    <t>CP2-6</t>
  </si>
  <si>
    <t>CP1-7</t>
  </si>
  <si>
    <t>CP2-7</t>
  </si>
  <si>
    <t>CP1-8</t>
  </si>
  <si>
    <t>CP2-8</t>
  </si>
  <si>
    <t>CP1-9</t>
  </si>
  <si>
    <t>CP2-9</t>
  </si>
  <si>
    <t>Mayor</t>
  </si>
  <si>
    <t>BCG</t>
  </si>
  <si>
    <t>F1</t>
  </si>
  <si>
    <t>F2</t>
  </si>
  <si>
    <t>A1</t>
  </si>
  <si>
    <t>A2</t>
  </si>
  <si>
    <t>5. ANÁLISIS INTERNO Y EXTERNO</t>
  </si>
  <si>
    <t>8. ANALISIS EXTERNO MICROENTORNO: MATRIZ DE PORTER</t>
  </si>
  <si>
    <t>7. ANÁLISIS INTERNO: MATRIZ DE CRECIMIENTO - PARTICIPACIÓN BCG</t>
  </si>
  <si>
    <t>La empresa está formada por una secuencia de actividades diseñadas para añadir valor al producto o servicio según las distintas fases, hasta que se llega al cliente final.</t>
  </si>
  <si>
    <t>Una cadena de valor genérica está constituida por tres elementos básicos:</t>
  </si>
  <si>
    <t>Logística de entrada (recepción, almacenamiento, manipulación de materiales, inspección interna, devoluciones, inventarios,…)</t>
  </si>
  <si>
    <t>Operaciones (proceso de fabricación, ensamblaje, mantenimiento de equipos, mecanización, embalaje…)</t>
  </si>
  <si>
    <t>Logística de salida (gestión de pedidos, honorarios, almacenamiento de producto terminado, transporte…)</t>
  </si>
  <si>
    <t>Marketing y ventas (comercialización, selección del canal de distribución, publicidad, promoción, política de precio…)</t>
  </si>
  <si>
    <t>Servicios (reparaciones de productos, instalación, mantenimiento, servicios post - venta, reclamaciones, reajustes del producto…)</t>
  </si>
  <si>
    <t>Infraestructura empresarial (administración, finanzas, contabilidad, calidad, relaciones públicas, asesoría legal, gerencia…)</t>
  </si>
  <si>
    <t>Gestión de los recursos humanos (selección, contratación, formación, incentivos…)</t>
  </si>
  <si>
    <t>Desarrollo tecnológico (telecomunicaciones, automatización, desarrollo de procesos e ingeniería, diseño, saber hacer, procedimientos, I+D…)</t>
  </si>
  <si>
    <t>Abastecimiento (compras de materias primas, consumibles, equipamientos, servicios…)</t>
  </si>
  <si>
    <t>ACTIVIDADES DE APOYO</t>
  </si>
  <si>
    <t>INFRAESTRUCTURA DE LA EMPRESA</t>
  </si>
  <si>
    <t>GESTIÓN DE RECURSOS HUMANOS</t>
  </si>
  <si>
    <t>COMPRAS</t>
  </si>
  <si>
    <t>DESARROLLO DE TECNOLOGÍAS</t>
  </si>
  <si>
    <t>9. ANÁLISIS EXTERNO MACROENTORNO: PEST</t>
  </si>
  <si>
    <t xml:space="preserve">Ejemplo de valores:                                                                                                        </t>
  </si>
  <si>
    <t>• Integridad</t>
  </si>
  <si>
    <t xml:space="preserve">• Compromiso con el desarrollo humano. </t>
  </si>
  <si>
    <t xml:space="preserve">• Ética profesional </t>
  </si>
  <si>
    <t xml:space="preserve">• Responsabilidad social. </t>
  </si>
  <si>
    <t xml:space="preserve">• Innovación </t>
  </si>
  <si>
    <t>• Etc</t>
  </si>
  <si>
    <t>En su caso, comente en este apartado las distintas UEN que tiene su empresa</t>
  </si>
  <si>
    <t xml:space="preserve">EJEMPLOS </t>
  </si>
  <si>
    <t>Empresa de servicios</t>
  </si>
  <si>
    <t>La gestión de servicios que contribuyen a la calidad de vidad de las personas y generan valor para los grupos de interés.</t>
  </si>
  <si>
    <t>Empresa productora de café</t>
  </si>
  <si>
    <t xml:space="preserve">Gracias a nuestro entusiamo, trabajo en equipo y valores, queremos deleitar a todos aquellos que, en el mundo aman la calidad de vida, a través del mejor café que la naturaleza pueda ofrecer, ensalzado por las mejores tecnologías, por la emoción y la imlicación intelectual que nacen de la búsqueda de lo bello en todo lo que hacemos. </t>
  </si>
  <si>
    <t>Agencia de certificación</t>
  </si>
  <si>
    <t xml:space="preserve">Dar a nuestros clientes avlro económico a través de la gestión de la Calidad, la Salud y la Seguridad, el Medio Ambiente y la Responsabildad Social de sus activos, proyectos, productos y sistemas, obteniendo como resultado la capacidad para lograr la reducción de riesgos y la mejora de los resultados. </t>
  </si>
  <si>
    <t>Ser el gurpo empresarial de referencia en nuestras áreas de actividad</t>
  </si>
  <si>
    <t xml:space="preserve">Queremos ser en el mundo el punto de referencia de la cultura y de la excelencia del café. Una empresa innovadora que porpone los mejores productos y lugares de consumo y que, gracias a ello, crece y se convierte en líder de la alta gama. </t>
  </si>
  <si>
    <t>Ser líderes en nuestro sector y un actor principal en todos los segmentos de mercado en los que estamos presentes, en los mercados clave.</t>
  </si>
  <si>
    <t>· La excelencia en la prestación de servicios</t>
  </si>
  <si>
    <t>· La promoción del diálogo y compromiso con los grupos de interés.</t>
  </si>
  <si>
    <t>· La innovación orientada a la mejora continua de procesos productos y servicios.</t>
  </si>
  <si>
    <t xml:space="preserve">·Nuestro valor es la búsqueda de la perfección o bien la pasión por la excelencia, entendida como amor por lo bello y bien hecho, y la ética, entendida como construcción de valor en el tiempo a través de la sostenibilidad, la transparencia, y la valorización de las personas. </t>
  </si>
  <si>
    <t>· Integridad y ética</t>
  </si>
  <si>
    <t>· Consejo y validación imparciales</t>
  </si>
  <si>
    <t>· Respeto por todas las personas</t>
  </si>
  <si>
    <t>· Responsabilidad social y medioambiental</t>
  </si>
  <si>
    <t>EJEMPLOS</t>
  </si>
  <si>
    <t>· Alcanzar los niveles de ventas previstos para los nuevos productos</t>
  </si>
  <si>
    <t xml:space="preserve">· Reducir la rotación del personal del almacén </t>
  </si>
  <si>
    <t>· Reducir el plazo de cobro de los clientes</t>
  </si>
  <si>
    <t>· Reducir la siniestralidad al nivel fijado</t>
  </si>
  <si>
    <t>· Alcanzar los objetivos de beneificos previstos</t>
  </si>
  <si>
    <t>· Mejorar la claridad de entrega de los productos en el plazo previsto</t>
  </si>
  <si>
    <t>¿Cómo podemos identificar a las UEN?</t>
  </si>
  <si>
    <r>
      <rPr>
        <b/>
        <sz val="10"/>
        <color indexed="23"/>
        <rFont val="Arial"/>
        <family val="2"/>
      </rPr>
      <t>Debilidades</t>
    </r>
    <r>
      <rPr>
        <sz val="10"/>
        <color indexed="23"/>
        <rFont val="Arial"/>
        <family val="2"/>
      </rPr>
      <t>:Precios elevados, productos en el final de su ciclo de vida, deficiente control de los riesgos, recuros humanos poco cualificados, débil imagen en el mercado, red de distribución débil, no hay dirección estratégica clara etc.</t>
    </r>
  </si>
  <si>
    <t>A continuación marque con una X en las casillas que estime conveniente según el estado actual de su empresa. Valore su perfil competitivo en la escala Hostil-Favorable. Al finalizar lea la conclusión, para su caso particular, relativa al análisis del entorno próximo.</t>
  </si>
  <si>
    <t>Según Porter, estas fuerzas se encuentran en interacción y cambio permanente. Nuestro objetivo será situar a nuestra empresa en una posición en la que se pueda defender de las amenazas que las fuerzas competitivas plantean.</t>
  </si>
  <si>
    <t>A continuación marque con una X para valorar su empresa en función de cada una de las afirmaciones, de tal forma que 0= En total en desacuerdo; 1= No está de acuerdo; 2=Está de acuerdo; 3= Está bastante de acuerdo; 4=En total acuerdo. En caso de no cumplimentar una casilla o duplicar su respuesta le aparecerá el mensaje de error ("¡REF!)</t>
  </si>
  <si>
    <t>AUTODIAGNÓSTICO DE LA CADENA DE VALOR INTERNA</t>
  </si>
  <si>
    <t>1. La empresa tiene una política sistematizada de cero defectos en la producción de productos/servicios.</t>
  </si>
  <si>
    <t>2. La empresa emplea los medios productivos tecnológicamente más avanzados de su sector.</t>
  </si>
  <si>
    <t xml:space="preserve">3. La empresa dispone de un sistema de información y control de gestión  eficiente y eficaz. </t>
  </si>
  <si>
    <t>4. Los medios técnicos y técnológicos de la empresa están preparados para competir en un futuro a corto, medio y largo plazo.</t>
  </si>
  <si>
    <t>5. La empresa es un referente en su sector en I+D+i.</t>
  </si>
  <si>
    <t>6. La excelencia de los procedimientos de la empresa (en ISO, etc.) son una principal fuente de ventaja competiva.</t>
  </si>
  <si>
    <t>7. La empresa dispone de página web, y esta se emplea no sólo como escaparate virtual de productos/servicios, sino también para establecer relaciones con clientes y proveedores.</t>
  </si>
  <si>
    <t>8. Los productos/servicios que desarrolla nuestra empresa llevan incorporada una tecnología difícil de imitar.</t>
  </si>
  <si>
    <t>9. La empresa es referente en su sector en la optimización, en términos de coste,  de su cadena de producción, siendo ésta una de sus principales ventajas competitivas.</t>
  </si>
  <si>
    <t>10. La informatización de la empresa es una fuente de ventaja competitiva clara respecto a sus competidores.</t>
  </si>
  <si>
    <t>11. Los canales de distribución de la empresa son una importante fuente de ventajas competitivas.</t>
  </si>
  <si>
    <t>12. Los productos/servicios de la empresa son altamente, y diferencialmente, valorados por el cliente respecto a nuestros competidores.</t>
  </si>
  <si>
    <t>13. La empresa dispone y ejecuta un sistematico plan de marketing y ventas.</t>
  </si>
  <si>
    <t>14. La empresa tiene optimizada su gestión financiera.</t>
  </si>
  <si>
    <t>15. La empresa busca continuamente el mejorar la relación con sus clientes cortando los plazos de ejecución, personalizando la oferta o mejorando las condiciones de entrega. Pero siempre partiendo de un plan previo.</t>
  </si>
  <si>
    <t>16. La empresa es referente en su sector en el lanzamiento de innovadores productos y servicio de éxito demostrado en el mercado.</t>
  </si>
  <si>
    <t>17. Los Recursos Humanos son especialmente responsables del éxito de la empresa, considerándolos incluso como el principal activo estratégico.</t>
  </si>
  <si>
    <t>18. Se tiene una plantilla altamente motivada, que conoce con claridad las metas, objetivos y estrategias de la organización.</t>
  </si>
  <si>
    <t xml:space="preserve">19. La empresa siempre trabaja conforme a una estrategia y objetivos claros. </t>
  </si>
  <si>
    <t>20. La gestión del circulante está optimizada.</t>
  </si>
  <si>
    <t>21. Se tiene definido claramente el posicionamiento estratégico de todos los productos de la empresa.</t>
  </si>
  <si>
    <t>22. Se dispone de una política de marca basada en la reputación que la empresa genera, en la gestión de relación con el cliente y en el posicionamiento estratégico previamente definido.</t>
  </si>
  <si>
    <t>23. La cartera de clientes de nuestra empresa está altamente fidelizada, ya que tenemos como principal propósito el deleitarlos día a día.</t>
  </si>
  <si>
    <t>24. Nuestra política y equipo de ventas y marketing es una importante ventaja competitiva de nuestra empresa respecto al sector.</t>
  </si>
  <si>
    <t>25. El servicio al cliente que prestamos es uno de nuestras principales ventajas competitivas respecto a nuestros competidores.</t>
  </si>
  <si>
    <t>POTENCIAL DE MEJORA DE LA CADENA DE VALOR INTERNA</t>
  </si>
  <si>
    <t>F3</t>
  </si>
  <si>
    <t>F4</t>
  </si>
  <si>
    <t>D1</t>
  </si>
  <si>
    <t>D2</t>
  </si>
  <si>
    <t>D3</t>
  </si>
  <si>
    <t>D4</t>
  </si>
  <si>
    <t>A3</t>
  </si>
  <si>
    <t>A4</t>
  </si>
  <si>
    <t>O1</t>
  </si>
  <si>
    <t>O2</t>
  </si>
  <si>
    <t>O3</t>
  </si>
  <si>
    <t>O4</t>
  </si>
  <si>
    <t>Superamos las debilidades tomando ventaja de las oportunidades</t>
  </si>
  <si>
    <t>Las fortalezas evaden el efecto negativo de  las amenazas.</t>
  </si>
  <si>
    <t>Las fortalezas se usan para tomar ventaja en cada una las oportunidades.</t>
  </si>
  <si>
    <t>Las debilidades intensifican notablemente el efecto negativo de las amenazas</t>
  </si>
  <si>
    <t>SINTESIS DE RESULTADOS</t>
  </si>
  <si>
    <t>6. ANÁLISIS INTERNO: LA CADENA DE VALOR</t>
  </si>
  <si>
    <t>La puntuación mayor le indica la estrategia que deberá llevar a cabo.</t>
  </si>
  <si>
    <t>CÓMO ELABORAR UN PLAN ESTRATÉGICO EMPRESARIAL</t>
  </si>
  <si>
    <t>1- Misión</t>
  </si>
  <si>
    <t>2-Visión</t>
  </si>
  <si>
    <t>3-Valores</t>
  </si>
  <si>
    <t>2- Análisis externo</t>
  </si>
  <si>
    <t>1- Análisis interno</t>
  </si>
  <si>
    <t xml:space="preserve">Para visualizar dónde quiere estar su empresa tendrá que definir: </t>
  </si>
  <si>
    <t>5- Se recomienda utilizar las herramientas "Estudio de Mercado", "Plan de Marketing", "Plan de Comunicación", "Plan de negocio" y "Plan Económico -Financiero" de uso libre y gratuito</t>
  </si>
  <si>
    <t>En este apartado describa la Misión de su empresa.</t>
  </si>
  <si>
    <t>En este apartado describa la Visión de su empresa.</t>
  </si>
  <si>
    <t>La visión debe ser conocida y compartida por todos los miembros de la empresa y también por aquellos que se relacionan con ella.</t>
  </si>
  <si>
    <t>El siguiente paso es establecer los objetivos de una empresa en relación al sector al que pertenece.</t>
  </si>
  <si>
    <t>M</t>
  </si>
  <si>
    <t>E</t>
  </si>
  <si>
    <t>T</t>
  </si>
  <si>
    <t>A</t>
  </si>
  <si>
    <t>S</t>
  </si>
  <si>
    <t>La Cadena de Valor es un herramienta que permite a la empresa indentificar aquellas actividades o fases que pueden aportarle un mayor valor añadido al producto final. Intenta buscar fuentes de ventaja competitiva.</t>
  </si>
  <si>
    <t xml:space="preserve">Todas las actividades de una empresa forman la cadena de valor. </t>
  </si>
  <si>
    <t xml:space="preserve">Toda empresa debe analizar de forma periodica su cartera de productos y servicios. </t>
  </si>
  <si>
    <t>Incognita</t>
  </si>
  <si>
    <t>Perro</t>
  </si>
  <si>
    <t>Vaca</t>
  </si>
  <si>
    <t>Estrella</t>
  </si>
  <si>
    <t>estrategia en función participación en mercado</t>
  </si>
  <si>
    <t>alta</t>
  </si>
  <si>
    <t>baja</t>
  </si>
  <si>
    <t>alto</t>
  </si>
  <si>
    <t>bajo</t>
  </si>
  <si>
    <t>crecer o mantenerse</t>
  </si>
  <si>
    <t>crecer</t>
  </si>
  <si>
    <t>mantenerse</t>
  </si>
  <si>
    <t>cosechar o desinvertir</t>
  </si>
  <si>
    <t>muy alta</t>
  </si>
  <si>
    <t>baja, desinvertir</t>
  </si>
  <si>
    <t>baja o negativa</t>
  </si>
  <si>
    <t>muy baja, negativa</t>
  </si>
  <si>
    <t>POTENCIAR</t>
  </si>
  <si>
    <t>EVALUAR</t>
  </si>
  <si>
    <t>MANTENER</t>
  </si>
  <si>
    <t>REESTRUCTURAR O DESINVERTIR</t>
  </si>
  <si>
    <t>Crecimiento del mercado</t>
  </si>
  <si>
    <t>Inversión requerida</t>
  </si>
  <si>
    <t>Rentabilidad</t>
  </si>
  <si>
    <t>Cuota de mercado</t>
  </si>
  <si>
    <t>3- Intente responder y reflexionar sobre el mayor número de apartados posibles. Tomése el tiempo que estime necesario</t>
  </si>
  <si>
    <t xml:space="preserve">En términos generales describe la actividad y razón de ser de la organización y contribuye como una referencia permanente en el proceso de planificación estratégica.
Se expresa a través de una oración que define el propósito fundamental de su existencia, estableciendo qué hace la empresa, por qué y para quién lo hace, </t>
  </si>
  <si>
    <t>¿Cuál es la situación actual?</t>
  </si>
  <si>
    <t>¿Cuál es la situación futura?</t>
  </si>
  <si>
    <t>¿Qué camino a seguir?</t>
  </si>
  <si>
    <r>
      <t xml:space="preserve">Los </t>
    </r>
    <r>
      <rPr>
        <b/>
        <sz val="10"/>
        <color theme="1"/>
        <rFont val="Arial"/>
        <family val="2"/>
      </rPr>
      <t>VALORES</t>
    </r>
    <r>
      <rPr>
        <sz val="10"/>
        <color theme="1"/>
        <rFont val="Arial"/>
        <family val="2"/>
      </rPr>
      <t xml:space="preserve"> de una empresa son el conjunto de principios, reglas y aspectos culturales con los que se rige la organización. Son las pautas de comportamiento de la empresa y generalmente son pocos, entre 3 y 6. Son tan fundamentales y tan arraigados que casi nunca cambian.
</t>
    </r>
  </si>
  <si>
    <r>
      <t xml:space="preserve">La identificación de las UEN se puede realizar a partir de las tres siguientes dimensiones:
• </t>
    </r>
    <r>
      <rPr>
        <b/>
        <sz val="10"/>
        <color theme="1"/>
        <rFont val="Arial"/>
        <family val="2"/>
      </rPr>
      <t>Grupos de clientes:</t>
    </r>
    <r>
      <rPr>
        <sz val="10"/>
        <color theme="1"/>
        <rFont val="Arial"/>
        <family val="2"/>
      </rPr>
      <t xml:space="preserve"> Que atiende al tipo de clientela al cual va destinado el producto o servicio.
• </t>
    </r>
    <r>
      <rPr>
        <b/>
        <sz val="10"/>
        <color theme="1"/>
        <rFont val="Arial"/>
        <family val="2"/>
      </rPr>
      <t>Funciones</t>
    </r>
    <r>
      <rPr>
        <sz val="10"/>
        <color theme="1"/>
        <rFont val="Arial"/>
        <family val="2"/>
      </rPr>
      <t xml:space="preserve">: Necesidades cubiertas por el producto o servicio.
• </t>
    </r>
    <r>
      <rPr>
        <b/>
        <sz val="10"/>
        <color theme="1"/>
        <rFont val="Arial"/>
        <family val="2"/>
      </rPr>
      <t>Tecnología</t>
    </r>
    <r>
      <rPr>
        <sz val="10"/>
        <color theme="1"/>
        <rFont val="Arial"/>
        <family val="2"/>
      </rPr>
      <t xml:space="preserve">: Forma en la cual la empresa cubre a través del producto o servicio la necesidad de la clientela.
</t>
    </r>
  </si>
  <si>
    <t xml:space="preserve">Fijados los obejtivos estretégicos se debe analizar las distintas estrategias para lograrlos. De esta forma, las estrategias son los caminos, vías, o enfoques para alcanzar los objetivos. Responden a la pregunta ¿cómo?. </t>
  </si>
  <si>
    <t xml:space="preserve">Para determinar la estrategia, podriamos basarnos en el conjunto de estrategias genéricas y especificas que diferentes profesionales proponen al respecto. Esta guía, lejos de rozar la teoría, propopone llevar a cabo un análisis interno y externo de su empresa para obtener una matriz cruzada e identificar la estrategia más conveneinte a llevar a cabo. </t>
  </si>
  <si>
    <t xml:space="preserve">Este análisis le permitirá detectar por un lado los factores de éxito (fortalezas y oportunidades), y por otro lado, las debilidades y amenazas que una empresa debe gestionar. </t>
  </si>
  <si>
    <t xml:space="preserve">Para elaborar el análisis DAFO de su empresa, le proponemos que utilice distintos instrumentos para el análisis tanto interno como externo. </t>
  </si>
  <si>
    <t>Cada eslabón de la cadena puede ser fuente de ventaja competitiva, ya sea porque se optimice (excelencia en la ejecución de una actividad) y/o mejore su coordinación con otra actividad.</t>
  </si>
  <si>
    <t xml:space="preserve">CUADRO RESUMEN DE LAS PRINCIPALES CARACTERISTICAS </t>
  </si>
  <si>
    <t>La situación idónea es tener un cartera equilibrada, es decir, productos y/o servicios con diferentes índices de crecimiento y diferentes cuotas o niveles de participación en el mercado.</t>
  </si>
  <si>
    <t>EVOLUCIÓN DE LA DEMANDA GLOBAL SECTOR (en miles de euros)</t>
  </si>
  <si>
    <t>Cómo puede observar, cada producto y/o servicio, representado a través de una bola y color tiene un posicionamiento determinado</t>
  </si>
  <si>
    <t>El Modelo de las 5 Fuerzas de Porter estudia un determinado negocio en función de la amenaza de nuevos competidores y productos sustituivos, así como el poder de negociación de los proveedores y clientes, teniendo en cuenta el grado de competencia del sector. Esto proporciona una clara imagen de la situación competitiva de un mercado en concreto. El conjunto de las cinco fuerzas determina la intensidad competitiva, la rentabilidad del sector y, de forma derivada, las posibilidades futuras de éste. Por ejemplo, si un sector está obteniendo rendimientos escasos, es dudoso que disponga de recursos para financiar el desarrollo de productos sustitutivos dentro del mismo sector.</t>
  </si>
  <si>
    <r>
      <t xml:space="preserve">Una vez analizado el entorno próximo de su empresa, es decir </t>
    </r>
    <r>
      <rPr>
        <b/>
        <i/>
        <sz val="10"/>
        <color rgb="FF808080"/>
        <rFont val="Arial"/>
        <family val="2"/>
      </rPr>
      <t xml:space="preserve">análisis externo de su microentorno, identifique  las oportunidades y amenazas más relevantes que desee que se reflejen en el análisis DAFO de de su Plan Estratégico. </t>
    </r>
  </si>
  <si>
    <r>
      <rPr>
        <b/>
        <i/>
        <sz val="10"/>
        <color theme="1"/>
        <rFont val="Arial"/>
        <family val="2"/>
      </rPr>
      <t xml:space="preserve">PEST </t>
    </r>
    <r>
      <rPr>
        <sz val="10"/>
        <color theme="1"/>
        <rFont val="Arial"/>
        <family val="2"/>
      </rPr>
      <t xml:space="preserve">es un acrónimo y las letras representan el macro entorno de la empresa. </t>
    </r>
  </si>
  <si>
    <t>No está de acuerdo</t>
  </si>
  <si>
    <t>Está de acuerdo</t>
  </si>
  <si>
    <t>Está bastante de acuerdo</t>
  </si>
  <si>
    <t>En total acuerdo</t>
  </si>
  <si>
    <t>En total desacuerdo</t>
  </si>
  <si>
    <t xml:space="preserve">Se trata de realizar una Matriz Cruzada tal y como se refleja en el siguente dibujo para identificar la estrategía más conveniente a llevar a cabo. </t>
  </si>
  <si>
    <t>0=En total desacuerdo, 1= No está de acuerdo, 2= Esta de acuerdo, 3= Bastante de acuerdo y 4=En total acuerdo</t>
  </si>
  <si>
    <t>Relaciones</t>
  </si>
  <si>
    <t>Tipología de estrategia</t>
  </si>
  <si>
    <t>Puntuación</t>
  </si>
  <si>
    <t>FO</t>
  </si>
  <si>
    <t>Estrategia Ofensiva</t>
  </si>
  <si>
    <t>Deberá adoptar estrategias de crecimiento</t>
  </si>
  <si>
    <t>AF</t>
  </si>
  <si>
    <t>Estrategia Defensiva</t>
  </si>
  <si>
    <t>La empresa está preparada para enfrentarse a las amenazas</t>
  </si>
  <si>
    <t>AD</t>
  </si>
  <si>
    <t>Estrategia de Supervivencia</t>
  </si>
  <si>
    <t>OD</t>
  </si>
  <si>
    <t>Estrategia de Reorientación</t>
  </si>
  <si>
    <t>La empresa no puede aprovechar las oportunidades porque carece de preparación adecuada</t>
  </si>
  <si>
    <t>Se enfrenta a amenazas externas sin las fortalezas necesarias para luchar con la competencia</t>
  </si>
  <si>
    <t>11. MATRIZ CAME</t>
  </si>
  <si>
    <t>C</t>
  </si>
  <si>
    <t xml:space="preserve">A continuación y para finalizar de elaborar un Plan Estratégico, además de tener identificada la estrategia es necesario determinar acciones que permitan corregir las debilidades, afrontar las amenazas, mantener las fortalezas y explotar las oportunidades. </t>
  </si>
  <si>
    <t xml:space="preserve">10. IDENTIFICACIÓN DE ESTRATEGIAS </t>
  </si>
  <si>
    <t>RESUMEN EJECUTIVO DEL PLAN ESTRATÉGICO</t>
  </si>
  <si>
    <t>Nombre de la empresa / proyecto:</t>
  </si>
  <si>
    <t>Introduzca el nombre de la empresa / proyecto</t>
  </si>
  <si>
    <t>Fecha de elaboración:</t>
  </si>
  <si>
    <t>Introduzca la fecha de elaboración</t>
  </si>
  <si>
    <t>Emprendedores / promotores:</t>
  </si>
  <si>
    <t>Introduzca el/los nombre/s de el/los promotor/es del proyecto</t>
  </si>
  <si>
    <t xml:space="preserve">MISIÓN </t>
  </si>
  <si>
    <t>VISIÓN</t>
  </si>
  <si>
    <t>VALORES</t>
  </si>
  <si>
    <t>UNIDADES ESTRATÉGICAS</t>
  </si>
  <si>
    <t>Inserte el logo de su empresa</t>
  </si>
  <si>
    <t>Esta aplicación le ayudará  a reflexionar sobre la estrategia que debe llevar a cabo.Visualizará dónde quiere estar, dónde está actualmente y, qué camino tendrá que trazar para llevarle a otro estado.</t>
  </si>
  <si>
    <t xml:space="preserve">Para trazar el camino para ir de un punto a otro tendrá que: </t>
  </si>
  <si>
    <t>1- Identificar la estrategia más conveniente</t>
  </si>
  <si>
    <t>2- Determinar acciones para el facilitar el logro de la estrategia</t>
  </si>
  <si>
    <t>Por último, No imprima aquello que realmente no sea necesario, así contribuirá a la conservación de los recursos naturales</t>
  </si>
  <si>
    <t xml:space="preserve">4. OBJETIVOS </t>
  </si>
  <si>
    <t>5 ANÁLISIS INTERNO Y EXTERNO</t>
  </si>
  <si>
    <t>6. CADENA DE VALOR</t>
  </si>
  <si>
    <t>7. MATRIZ PARTICIPACIÓN</t>
  </si>
  <si>
    <t>8. LAS 5 FUERZAS DE PORTER</t>
  </si>
  <si>
    <t>10. IDENTIFICACIÓN ESTRATEGIA</t>
  </si>
  <si>
    <t>9. PEST</t>
  </si>
  <si>
    <t>RESUMEN DEL PLAN EJECUTIVO</t>
  </si>
  <si>
    <t xml:space="preserve">4. OBJETIVOS ESTRATÉGICOS </t>
  </si>
  <si>
    <r>
      <t xml:space="preserve">La </t>
    </r>
    <r>
      <rPr>
        <b/>
        <sz val="10"/>
        <rFont val="Arial"/>
        <family val="2"/>
      </rPr>
      <t>MISIÓN</t>
    </r>
    <r>
      <rPr>
        <sz val="10"/>
        <rFont val="Arial"/>
        <family val="2"/>
      </rPr>
      <t xml:space="preserve"> es la razón de ser de la empresa/organización.                                               
• Debe ser clara, concisa y compartida. 
• Siempre orientada hacia el cliente no hacia el producto o servicio. 
• Refleja el propósito fundamental de la empresa en el mercado.</t>
    </r>
  </si>
  <si>
    <r>
      <t xml:space="preserve">La </t>
    </r>
    <r>
      <rPr>
        <b/>
        <sz val="10"/>
        <rFont val="Arial"/>
        <family val="2"/>
      </rPr>
      <t>VISION</t>
    </r>
    <r>
      <rPr>
        <sz val="10"/>
        <rFont val="Arial"/>
        <family val="2"/>
      </rPr>
      <t xml:space="preserve"> de una empresa define lo que la empresa/organización quiere lograr en el futuro. Es lo que la organización aspira llegar a ser en torno a  2 -3 años. 
• Debe ser retadora, positiva, compartida y coherente con la misión. 
• Marca el fin último que la estrategia debe seguir. 
• Proyecta la imagen de destino que se pretende alcanzar.</t>
    </r>
  </si>
  <si>
    <r>
      <rPr>
        <b/>
        <sz val="10"/>
        <rFont val="Arial"/>
        <family val="2"/>
      </rPr>
      <t>Amenaza de nuevos entrantes</t>
    </r>
    <r>
      <rPr>
        <sz val="10"/>
        <rFont val="Arial"/>
        <family val="2"/>
      </rPr>
      <t xml:space="preserve">. La aparición de nuevas empresas en el sector supone un incremento de recursos, de capacidad y, en principio, un intento de obtener una participación en el mercado a costa de otros que ya la tenían. La posibilidad de entrar en un sector depende fundamentalmente de dos factores: </t>
    </r>
    <r>
      <rPr>
        <i/>
        <sz val="10"/>
        <rFont val="Arial"/>
        <family val="2"/>
      </rPr>
      <t>la capacidad de reacción de las empresas que ya están (tecnológica, financiera, productiva, etc.) y las denominadas barreras de entrada (obstáculos para el ingreso).</t>
    </r>
    <r>
      <rPr>
        <sz val="10"/>
        <rFont val="Arial"/>
        <family val="2"/>
      </rPr>
      <t xml:space="preserve"> Entre las barreras de entrada, las más características son:
 </t>
    </r>
    <r>
      <rPr>
        <u/>
        <sz val="10"/>
        <rFont val="Arial"/>
        <family val="2"/>
      </rPr>
      <t>Economía de escala</t>
    </r>
    <r>
      <rPr>
        <sz val="10"/>
        <rFont val="Arial"/>
        <family val="2"/>
      </rPr>
      <t xml:space="preserve">. Reducción de costes unitarios debido al volumen (vinculada a menudo a reducciones por efecto experiencia), como por ejemplo, coches, aviones…
 </t>
    </r>
    <r>
      <rPr>
        <u/>
        <sz val="10"/>
        <rFont val="Arial"/>
        <family val="2"/>
      </rPr>
      <t>Grado de diferenciación del producto/servicio</t>
    </r>
    <r>
      <rPr>
        <sz val="10"/>
        <rFont val="Arial"/>
        <family val="2"/>
      </rPr>
      <t xml:space="preserve">. La fidelidad de los clientes obliga a realizar inversiones muy grandes (y arriesgadas) para desalojar al suministrador tradicional. Crítico en los mercados en los que la confianza es fundamental (bancos, farmacéuticas, etc.)
 </t>
    </r>
    <r>
      <rPr>
        <u/>
        <sz val="10"/>
        <rFont val="Arial"/>
        <family val="2"/>
      </rPr>
      <t>Necesidades de capital</t>
    </r>
    <r>
      <rPr>
        <sz val="10"/>
        <rFont val="Arial"/>
        <family val="2"/>
      </rPr>
      <t xml:space="preserve">. Las necesidades de capital, especialmente cuando éste tiene que ser desembolsado inicialmente o su recuperación, en caso de fallo, es difícil, constituye una barrera muy importante (coches, acero, etc.)
 </t>
    </r>
    <r>
      <rPr>
        <u/>
        <sz val="10"/>
        <rFont val="Arial"/>
        <family val="2"/>
      </rPr>
      <t>Costes de cambio</t>
    </r>
    <r>
      <rPr>
        <sz val="10"/>
        <rFont val="Arial"/>
        <family val="2"/>
      </rPr>
      <t xml:space="preserve">. Existen multitud de productos y servicios en los que el comprador tiene que asumir un coste extra si quiere cambiar de proveedor, principalmente por aspectos logísticos (entrenamiento, repuestos, almacenes, etc.)                                                                                                             </t>
    </r>
    <r>
      <rPr>
        <u/>
        <sz val="10"/>
        <rFont val="Arial"/>
        <family val="2"/>
      </rPr>
      <t>Acceso a los canales de distribución</t>
    </r>
    <r>
      <rPr>
        <sz val="10"/>
        <rFont val="Arial"/>
        <family val="2"/>
      </rPr>
      <t xml:space="preserve">. El control de los canales de distribución puede dificultar seriamente el acceso a un mercado. El canal puede cargar sobreprecios y los competidores bajar los suyos.
</t>
    </r>
    <r>
      <rPr>
        <u/>
        <sz val="10"/>
        <rFont val="Arial"/>
        <family val="2"/>
      </rPr>
      <t>Otros factores</t>
    </r>
    <r>
      <rPr>
        <sz val="10"/>
        <rFont val="Arial"/>
        <family val="2"/>
      </rPr>
      <t>. Dentro de este apartado podemos incluir las patentes, el acceso privilegiado a materias primas, la ubicación, las ayudas gubernamentales, etc.</t>
    </r>
  </si>
  <si>
    <r>
      <rPr>
        <b/>
        <sz val="10"/>
        <rFont val="Arial"/>
        <family val="2"/>
      </rPr>
      <t>Rivalidad de los competidores</t>
    </r>
    <r>
      <rPr>
        <sz val="10"/>
        <rFont val="Arial"/>
        <family val="2"/>
      </rPr>
      <t xml:space="preserve">. La rivalidad aparece cuando uno o varios competidores sienten la presión o ven la oportunidad de mejorar. El grado de rivalidad depende de una serie de factores estructurales, entre los que podemos destacar:
 </t>
    </r>
    <r>
      <rPr>
        <u/>
        <sz val="10"/>
        <rFont val="Arial"/>
        <family val="2"/>
      </rPr>
      <t>Gran número de competidores, o competidores muy equilibrados</t>
    </r>
    <r>
      <rPr>
        <sz val="10"/>
        <rFont val="Arial"/>
        <family val="2"/>
      </rPr>
      <t xml:space="preserve">.
 </t>
    </r>
    <r>
      <rPr>
        <u/>
        <sz val="10"/>
        <rFont val="Arial"/>
        <family val="2"/>
      </rPr>
      <t>Crecimiento lento en el mercado</t>
    </r>
    <r>
      <rPr>
        <sz val="10"/>
        <rFont val="Arial"/>
        <family val="2"/>
      </rPr>
      <t xml:space="preserve">. Cuando los mercados se estancan, la única forma de mejorar los resultados propios es arrebatar cuota a la competencia
 </t>
    </r>
    <r>
      <rPr>
        <u/>
        <sz val="10"/>
        <rFont val="Arial"/>
        <family val="2"/>
      </rPr>
      <t>Costes fijos o de almacenamiento elevados</t>
    </r>
    <r>
      <rPr>
        <sz val="10"/>
        <rFont val="Arial"/>
        <family val="2"/>
      </rPr>
      <t xml:space="preserve">. Al darse esa situación, es necesario hacer un gran esfuerzo para operar a plena capacidad, o al menos por encima del punto muerto.
 </t>
    </r>
    <r>
      <rPr>
        <u/>
        <sz val="10"/>
        <rFont val="Arial"/>
        <family val="2"/>
      </rPr>
      <t>Baja diferenciación de productos</t>
    </r>
    <r>
      <rPr>
        <sz val="10"/>
        <rFont val="Arial"/>
        <family val="2"/>
      </rPr>
      <t xml:space="preserve">. El consumidor se ve atraído por el precio, y los competidores tenderán a bajarlo.
</t>
    </r>
    <r>
      <rPr>
        <u/>
        <sz val="10"/>
        <rFont val="Arial"/>
        <family val="2"/>
      </rPr>
      <t xml:space="preserve"> Intereses estratégicos</t>
    </r>
    <r>
      <rPr>
        <sz val="10"/>
        <rFont val="Arial"/>
        <family val="2"/>
      </rPr>
      <t xml:space="preserve">. En determinados mercados, puede ocurrir que varias empresas importantes intenten, de forma simultánea, establecer una posición sólida y utilicen para ello recursos desproporcionados.
</t>
    </r>
    <r>
      <rPr>
        <u/>
        <sz val="10"/>
        <rFont val="Arial"/>
        <family val="2"/>
      </rPr>
      <t xml:space="preserve"> Barreras de salida</t>
    </r>
    <r>
      <rPr>
        <sz val="10"/>
        <rFont val="Arial"/>
        <family val="2"/>
      </rPr>
      <t>. Cuando los competidores tienen dificultades para salir de un mercado que ha perdido interés, mantendrán una intensidad competitiva alta, si las barreras de salida son importantes. Entre las barreras de salida podemos destacar los activos especializados, los costes fijos de salida, las restricciones sociales o las barreras emocionales.</t>
    </r>
  </si>
  <si>
    <r>
      <rPr>
        <b/>
        <sz val="10"/>
        <rFont val="Arial"/>
        <family val="2"/>
      </rPr>
      <t>Presión de los productos sustitutivos.</t>
    </r>
    <r>
      <rPr>
        <sz val="10"/>
        <rFont val="Arial"/>
        <family val="2"/>
      </rPr>
      <t xml:space="preserve"> El nivel de precio/calidad de los productos sustitutivos limita el nivel de precios de la industria. Los productos sustitutivos pueden ser fabricados por empresas pertenecientes o ajenas al sector (situación peligrosa). Las empresas del sector pueden reaccionar en bloque, no hacerlo en absoluto, o cambiar de necesidad satisfecha adaptando el producto (un crucero no puede competir con el avión en el transporte de viajeros, pero es un medio de vacaciones de lujo inigualable). Desde la óptica estratégica, hay que prestar mucha atención a los “sustitutivos no evidentes” (ejemplo, videoconferencia contra hotel más avión).</t>
    </r>
  </si>
  <si>
    <r>
      <rPr>
        <b/>
        <sz val="10"/>
        <rFont val="Arial"/>
        <family val="2"/>
      </rPr>
      <t xml:space="preserve">Poder de negociación de los compradores/clientes </t>
    </r>
    <r>
      <rPr>
        <sz val="10"/>
        <rFont val="Arial"/>
        <family val="2"/>
      </rPr>
      <t xml:space="preserve">. Los compradores fuerzan los precios a la baja y la calidad al alza, en perjuicio del beneficio de la industria. Su poder aumenta si:
</t>
    </r>
    <r>
      <rPr>
        <u/>
        <sz val="10"/>
        <rFont val="Arial"/>
        <family val="2"/>
      </rPr>
      <t>Están concentrados</t>
    </r>
    <r>
      <rPr>
        <sz val="10"/>
        <rFont val="Arial"/>
        <family val="2"/>
      </rPr>
      <t xml:space="preserve">, o compran grandes volúmenes relativos
</t>
    </r>
    <r>
      <rPr>
        <u/>
        <sz val="10"/>
        <rFont val="Arial"/>
        <family val="2"/>
      </rPr>
      <t xml:space="preserve">El coste </t>
    </r>
    <r>
      <rPr>
        <sz val="10"/>
        <rFont val="Arial"/>
        <family val="2"/>
      </rPr>
      <t xml:space="preserve">de la materia prima es importante
</t>
    </r>
    <r>
      <rPr>
        <u/>
        <sz val="10"/>
        <rFont val="Arial"/>
        <family val="2"/>
      </rPr>
      <t>Los productos</t>
    </r>
    <r>
      <rPr>
        <sz val="10"/>
        <rFont val="Arial"/>
        <family val="2"/>
      </rPr>
      <t xml:space="preserve"> no son diferenciados
</t>
    </r>
    <r>
      <rPr>
        <u/>
        <sz val="10"/>
        <rFont val="Arial"/>
        <family val="2"/>
      </rPr>
      <t>El coste de cambiar</t>
    </r>
    <r>
      <rPr>
        <sz val="10"/>
        <rFont val="Arial"/>
        <family val="2"/>
      </rPr>
      <t xml:space="preserve"> de proveedor es pequeño
</t>
    </r>
    <r>
      <rPr>
        <u/>
        <sz val="10"/>
        <rFont val="Arial"/>
        <family val="2"/>
      </rPr>
      <t>No hay amenaza</t>
    </r>
    <r>
      <rPr>
        <sz val="10"/>
        <rFont val="Arial"/>
        <family val="2"/>
      </rPr>
      <t xml:space="preserve"> de integración
</t>
    </r>
    <r>
      <rPr>
        <u/>
        <sz val="10"/>
        <rFont val="Arial"/>
        <family val="2"/>
      </rPr>
      <t>Tienen información</t>
    </r>
    <r>
      <rPr>
        <sz val="10"/>
        <rFont val="Arial"/>
        <family val="2"/>
      </rPr>
      <t xml:space="preserve"> total
</t>
    </r>
    <r>
      <rPr>
        <u/>
        <sz val="10"/>
        <rFont val="Arial"/>
        <family val="2"/>
      </rPr>
      <t>La calidad</t>
    </r>
    <r>
      <rPr>
        <sz val="10"/>
        <rFont val="Arial"/>
        <family val="2"/>
      </rPr>
      <t xml:space="preserve"> no es importante</t>
    </r>
  </si>
  <si>
    <r>
      <rPr>
        <b/>
        <sz val="10"/>
        <rFont val="Arial"/>
        <family val="2"/>
      </rPr>
      <t>Poder de negociación de los proveedores</t>
    </r>
    <r>
      <rPr>
        <sz val="10"/>
        <rFont val="Arial"/>
        <family val="2"/>
      </rPr>
      <t xml:space="preserve">. Los proveedores poderosos pueden amenazar con subir los precios y/o disminuir la calidad. Las empresas del sector pueden ver disminuidos sus beneficios si no consiguen repercutir los incrementos al consumidor final. Su poder aumenta si:
Está más </t>
    </r>
    <r>
      <rPr>
        <u/>
        <sz val="10"/>
        <rFont val="Arial"/>
        <family val="2"/>
      </rPr>
      <t>concentrado</t>
    </r>
    <r>
      <rPr>
        <sz val="10"/>
        <rFont val="Arial"/>
        <family val="2"/>
      </rPr>
      <t xml:space="preserve"> que el sector que compra
No están obligados a competir con sustitutivos
El </t>
    </r>
    <r>
      <rPr>
        <u/>
        <sz val="10"/>
        <rFont val="Arial"/>
        <family val="2"/>
      </rPr>
      <t>comprador</t>
    </r>
    <r>
      <rPr>
        <sz val="10"/>
        <rFont val="Arial"/>
        <family val="2"/>
      </rPr>
      <t xml:space="preserve"> no es cliente importante
El </t>
    </r>
    <r>
      <rPr>
        <u/>
        <sz val="10"/>
        <rFont val="Arial"/>
        <family val="2"/>
      </rPr>
      <t>producto</t>
    </r>
    <r>
      <rPr>
        <sz val="10"/>
        <rFont val="Arial"/>
        <family val="2"/>
      </rPr>
      <t xml:space="preserve"> es importante para el comprador
El </t>
    </r>
    <r>
      <rPr>
        <u/>
        <sz val="10"/>
        <rFont val="Arial"/>
        <family val="2"/>
      </rPr>
      <t xml:space="preserve">producto </t>
    </r>
    <r>
      <rPr>
        <sz val="10"/>
        <rFont val="Arial"/>
        <family val="2"/>
      </rPr>
      <t xml:space="preserve">está diferenciado
Representan una </t>
    </r>
    <r>
      <rPr>
        <u/>
        <sz val="10"/>
        <rFont val="Arial"/>
        <family val="2"/>
      </rPr>
      <t>amenaza de integración</t>
    </r>
  </si>
  <si>
    <r>
      <t xml:space="preserve">La </t>
    </r>
    <r>
      <rPr>
        <b/>
        <sz val="10"/>
        <rFont val="Arial"/>
        <family val="2"/>
      </rPr>
      <t>Matriz de crecimiento - participación</t>
    </r>
    <r>
      <rPr>
        <sz val="10"/>
        <rFont val="Arial"/>
        <family val="2"/>
      </rPr>
      <t xml:space="preserve">, conocida como Matriz </t>
    </r>
    <r>
      <rPr>
        <b/>
        <sz val="10"/>
        <rFont val="Arial"/>
        <family val="2"/>
      </rPr>
      <t>BCG</t>
    </r>
    <r>
      <rPr>
        <sz val="10"/>
        <rFont val="Arial"/>
        <family val="2"/>
      </rPr>
      <t xml:space="preserve">, es un método gráfico de análisis de cartera de negocios desarrollado por The Boston Consulting Group en la década de 1970. Su finalidad es ayudar a priorizar recursos entre distintas áreas de negocios o Unidades Estratégicas de Análisis (UEA), es decir para determinar en qué negocios debo invertir, desinvertir o incluso abandonar.  Se trata de una sencilla matriz con cuatro cuadrantes, cada uno de los cuales propone una estrategia diferente para una unidad de negocio. Cada cuadrante viene representado por una figura o icono.
El eje vertical de la matriz define el crecimiento en el mercado, y el horizontal la cuota de mercado. </t>
    </r>
  </si>
  <si>
    <t xml:space="preserve">El éxito de las organizaciones reside en gran parte en la capacidad que tienen sus directivos en  ejecutar una estrategia más que en la calidad de la estrategia en sí. Su planificación y asignación de recursos son fundamentales para el logro de la misma. En este sentido, un Plan Estratégico puede entenderse como el conjunto de acciones que han de llevarse a cabo para alinear los recursos y potencialidades  al objeto de conseguir el estado deseado, es decir, adaptación y adquisición de competitividad empresarial. </t>
  </si>
  <si>
    <t>Gracias al Plan Estratégico determinará la forma de lograr una ventaja competitiva</t>
  </si>
  <si>
    <t>En este apartado exponga los Valores de su empresa</t>
  </si>
  <si>
    <t>Relación entre Misión y Visión</t>
  </si>
  <si>
    <r>
      <t xml:space="preserve">Un </t>
    </r>
    <r>
      <rPr>
        <b/>
        <sz val="10"/>
        <color theme="1"/>
        <rFont val="Arial"/>
        <family val="2"/>
      </rPr>
      <t>OBJETIVO ESTRATÉGICO</t>
    </r>
    <r>
      <rPr>
        <sz val="10"/>
        <color theme="1"/>
        <rFont val="Arial"/>
        <family val="2"/>
      </rPr>
      <t xml:space="preserve"> es un fin deseado, clave para la organización y para la consecución de su visión. Para una correcta planificación construya los objetivos  formando una pirámide. Los objetivos de cada nivel indican qué es lo que quiere lograrse, siendo la estructura de objetivos que está en el nivel inmediatamente inferior la que indica el cómo. Por tanto, cada objetivo es un fin en sí mismo, pero también a la vez un medio para el logro de los objetivos del nivel superior. </t>
    </r>
  </si>
  <si>
    <r>
      <rPr>
        <b/>
        <i/>
        <sz val="10"/>
        <color theme="1"/>
        <rFont val="Arial"/>
        <family val="2"/>
      </rPr>
      <t>Objetivos estratégicos:</t>
    </r>
    <r>
      <rPr>
        <sz val="10"/>
        <color theme="1"/>
        <rFont val="Arial"/>
        <family val="2"/>
      </rPr>
      <t xml:space="preserve"> Concretan el contenido de la misión. Suelen referirse al crecimiento, rentabilidad y a la sostenibilidad de la empresa. Su horizonte es entre 3 a 5 años. </t>
    </r>
  </si>
  <si>
    <r>
      <rPr>
        <b/>
        <i/>
        <sz val="10"/>
        <color theme="1"/>
        <rFont val="Arial"/>
        <family val="2"/>
      </rPr>
      <t>Objetivos operativos:</t>
    </r>
    <r>
      <rPr>
        <sz val="10"/>
        <color theme="1"/>
        <rFont val="Arial"/>
        <family val="2"/>
      </rPr>
      <t xml:space="preserve"> Son la concreción anual de los objetivos estratégicos. Han de ser claros, concisos y medibles. Se puede distinguir dos tipos de objetivos específicos: </t>
    </r>
  </si>
  <si>
    <r>
      <rPr>
        <b/>
        <sz val="10"/>
        <rFont val="Arial"/>
        <family val="2"/>
      </rPr>
      <t>1- Funcionales</t>
    </r>
    <r>
      <rPr>
        <sz val="10"/>
        <rFont val="Arial"/>
        <family val="2"/>
      </rPr>
      <t>: objetivos formulados por áreas o departamentos</t>
    </r>
  </si>
  <si>
    <r>
      <rPr>
        <b/>
        <sz val="10"/>
        <rFont val="Arial"/>
        <family val="2"/>
      </rPr>
      <t xml:space="preserve">2- Operativos: </t>
    </r>
    <r>
      <rPr>
        <sz val="10"/>
        <rFont val="Arial"/>
        <family val="2"/>
      </rPr>
      <t>objetivos que se centran en operaciones y acciones concretas</t>
    </r>
  </si>
  <si>
    <t xml:space="preserve">Cualquier objetivo formulado tiene que presentar los siguientes atributos: </t>
  </si>
  <si>
    <r>
      <rPr>
        <b/>
        <sz val="10"/>
        <rFont val="Arial"/>
        <family val="2"/>
      </rPr>
      <t>MEDIBLES</t>
    </r>
    <r>
      <rPr>
        <sz val="10"/>
        <rFont val="Arial"/>
        <family val="2"/>
      </rPr>
      <t>: que se les pueda asignar indicadores cuantitativos</t>
    </r>
  </si>
  <si>
    <r>
      <rPr>
        <b/>
        <sz val="10"/>
        <rFont val="Arial"/>
        <family val="2"/>
      </rPr>
      <t>ESPECÍFICOS:</t>
    </r>
    <r>
      <rPr>
        <sz val="10"/>
        <rFont val="Arial"/>
        <family val="2"/>
      </rPr>
      <t xml:space="preserve"> que sean enunciados de forma clara, breve y comprensible</t>
    </r>
  </si>
  <si>
    <r>
      <rPr>
        <b/>
        <sz val="10"/>
        <rFont val="Arial"/>
        <family val="2"/>
      </rPr>
      <t>ALCANZABLES:</t>
    </r>
    <r>
      <rPr>
        <sz val="10"/>
        <rFont val="Arial"/>
        <family val="2"/>
      </rPr>
      <t xml:space="preserve"> realistas y motivadores</t>
    </r>
  </si>
  <si>
    <r>
      <rPr>
        <b/>
        <sz val="10"/>
        <rFont val="Arial"/>
        <family val="2"/>
      </rPr>
      <t xml:space="preserve">SENSATOS: </t>
    </r>
    <r>
      <rPr>
        <sz val="10"/>
        <rFont val="Arial"/>
        <family val="2"/>
      </rPr>
      <t>lógicos y consecuentes con los recursos disponibles</t>
    </r>
  </si>
  <si>
    <r>
      <rPr>
        <b/>
        <sz val="10"/>
        <rFont val="Arial"/>
        <family val="2"/>
      </rPr>
      <t xml:space="preserve">TRAZABLES: </t>
    </r>
    <r>
      <rPr>
        <sz val="10"/>
        <rFont val="Arial"/>
        <family val="2"/>
      </rPr>
      <t>que permita un registro de seguimiento y control</t>
    </r>
  </si>
  <si>
    <t>OBJETIVOS ESTRATÉGICOS</t>
  </si>
  <si>
    <t>OBJETIVOS ESPECÍFICOS</t>
  </si>
  <si>
    <t>OBJETIVOS GENERALES O ESTRATÉGICOS</t>
  </si>
  <si>
    <t>MISIÓN</t>
  </si>
  <si>
    <t>A continuación reflexione sobre la  misión, visión y valores definidos y  establezca los objetivos estratégicos y específicos de su empresa. Le proponemos que comience con definir 3 objetivos estratégicos y dos especificos para cada uno de ellos</t>
  </si>
  <si>
    <r>
      <rPr>
        <b/>
        <sz val="10"/>
        <color theme="1"/>
        <rFont val="Arial"/>
        <family val="2"/>
      </rPr>
      <t>Oportunidades:</t>
    </r>
    <r>
      <rPr>
        <sz val="10"/>
        <color theme="1"/>
        <rFont val="Arial"/>
        <family val="2"/>
      </rPr>
      <t xml:space="preserve"> aquellos aspectos que pueden presentar una posibilidad para mejorar la rentabilidad de la empresa, aumentar la cifra de negocio y fortalecer la ventaja competitiva.</t>
    </r>
  </si>
  <si>
    <r>
      <rPr>
        <b/>
        <sz val="10"/>
        <color indexed="23"/>
        <rFont val="Arial"/>
        <family val="2"/>
      </rPr>
      <t xml:space="preserve">Ejemplos: </t>
    </r>
    <r>
      <rPr>
        <sz val="10"/>
        <color indexed="23"/>
        <rFont val="Arial"/>
        <family val="2"/>
      </rPr>
      <t>Fuerte crecimiento, desarrollo de la externalización, nuevas tecnlogías, seguridad de la distribución, atender a grupos adiconales de clientes, crecimeinto rápìdo del mercado etc.</t>
    </r>
  </si>
  <si>
    <r>
      <rPr>
        <b/>
        <sz val="10"/>
        <color theme="1"/>
        <rFont val="Arial"/>
        <family val="2"/>
      </rPr>
      <t xml:space="preserve">Amenazas: </t>
    </r>
    <r>
      <rPr>
        <sz val="10"/>
        <color theme="1"/>
        <rFont val="Arial"/>
        <family val="2"/>
      </rPr>
      <t xml:space="preserve">son fuerzas y presiones del mercado-entorno que pueden impedir y dificultar el crecimiento de la empresa, la ejecución de la estrategia, reducir su eficacia o incrementar los riesgos en relación con el entorno y sector de actividad. </t>
    </r>
  </si>
  <si>
    <r>
      <rPr>
        <b/>
        <sz val="10"/>
        <color indexed="23"/>
        <rFont val="Arial"/>
        <family val="2"/>
      </rPr>
      <t xml:space="preserve">Ejemplos:  </t>
    </r>
    <r>
      <rPr>
        <sz val="10"/>
        <color indexed="23"/>
        <rFont val="Arial"/>
        <family val="2"/>
      </rPr>
      <t>Competencia en el mercado, aparición de nuevos competidores, reglamentación, monopolio en una materia prima, cambio en las necesidades de los consumidores, creciente poder de negociación de clientes y/o proveedores etc.</t>
    </r>
  </si>
  <si>
    <r>
      <rPr>
        <b/>
        <sz val="10"/>
        <color theme="1"/>
        <rFont val="Arial"/>
        <family val="2"/>
      </rPr>
      <t>Fortalezas:</t>
    </r>
    <r>
      <rPr>
        <sz val="10"/>
        <color theme="1"/>
        <rFont val="Arial"/>
        <family val="2"/>
      </rPr>
      <t xml:space="preserve"> son capacidades, recursos, posiciones alcanzadas, ventajas competitivas que posee la empresa y que le ayudarán a aprovechar las oportunidades del mercado.</t>
    </r>
  </si>
  <si>
    <r>
      <rPr>
        <b/>
        <sz val="10"/>
        <color indexed="23"/>
        <rFont val="Arial"/>
        <family val="2"/>
      </rPr>
      <t xml:space="preserve">Ejemplos:  </t>
    </r>
    <r>
      <rPr>
        <sz val="10"/>
        <color indexed="23"/>
        <rFont val="Arial"/>
        <family val="2"/>
      </rPr>
      <t xml:space="preserve">Buena implantación en el territorio, notoriedad de la marca, capacidad de innovación, recuros financieros adecuados, ventajas en costes, lider en el mercado, buena imagen ante los consumidores etc.  </t>
    </r>
  </si>
  <si>
    <r>
      <rPr>
        <b/>
        <sz val="10"/>
        <color theme="1"/>
        <rFont val="Arial"/>
        <family val="2"/>
      </rPr>
      <t>Debilidades:</t>
    </r>
    <r>
      <rPr>
        <sz val="10"/>
        <color theme="1"/>
        <rFont val="Arial"/>
        <family val="2"/>
      </rPr>
      <t xml:space="preserve"> son todos aquellos aspectos que limitan o reducen la capacidad de desarrollo de la empresa. Constituyen disficultades para la organización y deben, por tanto, ser controladas y superadas.</t>
    </r>
  </si>
  <si>
    <t xml:space="preserve">Las Actividades Primarias  son aquellas que tienen que ver con el producto/servicio, su producción, logística, comercialización, etc. </t>
  </si>
  <si>
    <t xml:space="preserve">Las Actividades de Soporte o apoyo a las actividades primarias son: </t>
  </si>
  <si>
    <r>
      <t xml:space="preserve">El </t>
    </r>
    <r>
      <rPr>
        <b/>
        <sz val="10"/>
        <color theme="1"/>
        <rFont val="Arial"/>
        <family val="2"/>
      </rPr>
      <t>Margen,</t>
    </r>
    <r>
      <rPr>
        <sz val="10"/>
        <color theme="1"/>
        <rFont val="Arial"/>
        <family val="2"/>
      </rPr>
      <t xml:space="preserve">  es la diferencia entre el valor total obtenido y los costes incurridos por la empresa para desempeñar las actividades generadoras de valor</t>
    </r>
  </si>
  <si>
    <t xml:space="preserve">Reflexione sobre el resultado obtenido. Anote aquellas observaciones que puedan ser de su interés. Identifique sus fortalezas y debilidades respecto a su cadena de valor </t>
  </si>
  <si>
    <t>Características</t>
  </si>
  <si>
    <t>DECISIÓN ESTRATÉGICA</t>
  </si>
  <si>
    <t>Descripción</t>
  </si>
  <si>
    <t>Afrontar las amenazas</t>
  </si>
  <si>
    <t xml:space="preserve">Mantener las fortalezas </t>
  </si>
  <si>
    <t>Explotar las oportunidades</t>
  </si>
  <si>
    <t>Corregir las debilidades</t>
  </si>
  <si>
    <t>Fuentes consultadas</t>
  </si>
  <si>
    <t>INFORMACIÓN</t>
  </si>
  <si>
    <t>www.ceeis.es</t>
  </si>
  <si>
    <t>www.icex.es</t>
  </si>
  <si>
    <t>www.eurocei.es</t>
  </si>
  <si>
    <t>www.bicgalicia.org</t>
  </si>
  <si>
    <r>
      <t>1-  Antes que nada, haz una copia de este fichero y guárdala.</t>
    </r>
    <r>
      <rPr>
        <sz val="10"/>
        <color indexed="22"/>
        <rFont val="Arial"/>
        <family val="2"/>
      </rPr>
      <t xml:space="preserve"> </t>
    </r>
  </si>
  <si>
    <r>
      <t>2- Antes de ponerte a trabajar con el libro, echa una mirada general a su funcionamiento y contenido</t>
    </r>
    <r>
      <rPr>
        <sz val="10"/>
        <color indexed="22"/>
        <rFont val="Verdana"/>
        <family val="2"/>
      </rPr>
      <t xml:space="preserve"> </t>
    </r>
  </si>
  <si>
    <t>RECOMENDACIONES</t>
  </si>
  <si>
    <t>MANEJO DE LA APLICACIÓN</t>
  </si>
  <si>
    <t xml:space="preserve">3- El resultado final será la obtención de un Resumen Ejecutivo de su Plan Estratégico de su empresa. </t>
  </si>
  <si>
    <r>
      <t xml:space="preserve">4- Al final de cada fase visualizará un apartado resumen, bordeado en color </t>
    </r>
    <r>
      <rPr>
        <b/>
        <sz val="10"/>
        <color rgb="FF003399"/>
        <rFont val="Arial"/>
        <family val="2"/>
      </rPr>
      <t>" azul"</t>
    </r>
    <r>
      <rPr>
        <sz val="10"/>
        <color theme="1"/>
        <rFont val="Arial"/>
        <family val="2"/>
      </rPr>
      <t>, que será el que se trasladará al resumen ejecutivo del "Plan Estratégico". De esta manera, una vez haya realizado el recorrido completo  ud. dispondrá del resumen ejecutivo de su Plan Estratégico, listo para su impresión. Tenga especial cuidado en su redacción y cerciórese de que en el mismo se recogen los aspectos más significativos que considere aptos para mencionar en el informe final.</t>
    </r>
  </si>
  <si>
    <t>5-  Cada hoja de la aplicación (formato excel) está configurada para que se pueda imprimir. Si usted modifica el ancho de las columnas y/o añade alguna nueva, recuerde que deberá ajustar la configuración de nuevo antes de su impresión. Es aconsejable que antes de imprimir el resumen ejecutivo del plan Estratégico, recurra a la "vista preliminar" para asegurarse de que la configuración es correcta.</t>
  </si>
  <si>
    <t>4- Durante el recorrido hay botones para facilitar la movilidad entre las distintas secciones.</t>
  </si>
  <si>
    <r>
      <t>6- En caso de duda, ponte en contacto con nosotros.</t>
    </r>
    <r>
      <rPr>
        <sz val="10"/>
        <color indexed="22"/>
        <rFont val="Verdana"/>
        <family val="2"/>
      </rPr>
      <t xml:space="preserve"> </t>
    </r>
  </si>
  <si>
    <t xml:space="preserve">7- Si tiene alguna sugerencia, comentario o detectas algún error en este producto, por favor, ponte </t>
  </si>
  <si>
    <t xml:space="preserve">1-  Todas las hojas y el libro están protegidos pero no tienen password. </t>
  </si>
  <si>
    <t>2-  La aplicación dispone de ejemplos y de información a modo de consulta</t>
  </si>
  <si>
    <t xml:space="preserve"> ANÁLISIS DAFO</t>
  </si>
  <si>
    <t xml:space="preserve">IDENTIFICACIÓN DE ESTRATEGIA </t>
  </si>
  <si>
    <t>Escriba en el siguiente recuadro la estrategia identificada en la Matriz DAFO</t>
  </si>
  <si>
    <t>ACCIONES COMPETITIVAS</t>
  </si>
  <si>
    <t>Resumen ejecutivo PLAN ESTRATÉGICO</t>
  </si>
  <si>
    <t>CONCLUSIONES</t>
  </si>
  <si>
    <t xml:space="preserve">Anote las conclusiones más relevantes de su Plan. </t>
  </si>
  <si>
    <t>El usuario de este libro para Excel® puede usarlo y modificarlo* como desee para su uso personal o  profesional pero no puede distribuir copias, comerciar con él, usarlo para crear productos destinados a la venta o arrogarse su autoría total o parcial sin el permiso previo y por escrito de sus autores.</t>
  </si>
  <si>
    <t>Acciones</t>
  </si>
  <si>
    <r>
      <t xml:space="preserve">A partir de la conclusión obtenida en el diagnóstico en cada uno de los factores, determine </t>
    </r>
    <r>
      <rPr>
        <b/>
        <i/>
        <sz val="10"/>
        <color rgb="FF808080"/>
        <rFont val="Arial"/>
        <family val="2"/>
      </rPr>
      <t xml:space="preserve"> las oportunidades y amenazas más relevantes que desee que se reflejen en el análisis DAFO  de su Plan Estratégico</t>
    </r>
  </si>
  <si>
    <t>Por último…</t>
  </si>
  <si>
    <t>è</t>
  </si>
  <si>
    <t>¿Cómo debo llevarlo a cabo?</t>
  </si>
  <si>
    <t>¿Cómo puedo saber si las acciones responde a la estrategia identificada?</t>
  </si>
  <si>
    <t>¿Qué recursos tengo que emplear?</t>
  </si>
  <si>
    <t>¿Cuándo y cómo debo tomar las decisiones clave?</t>
  </si>
  <si>
    <t>Para ello, le proponemos que elabore y diseñe su Cuadro de Mando Integral.</t>
  </si>
  <si>
    <t xml:space="preserve">Tenga presente que lo que de verdad diferencia a una empresa ganadora no es su mayor o menor habilidad para definir brillantes y extensas estrategias sino su capacidad para llevarlas  a la práctica sabiendo saltar las barreras que habitualmente se interponen entre el dieño y su ejecución. ( Aplicación Práctica del Cuadro de Mando Integral, 2005, Gestion 2000.com Muñiz, L.; Monfort, E. ) </t>
  </si>
  <si>
    <t>Muñiz, L.; Monfort, E. (2005): Aplicación Práctica del Cuadro de Mando Integral. Gestion 2000</t>
  </si>
  <si>
    <t>Amo Baraybar, F.(2011): El Cuadro de Mando Integral Balanced Socrearcard. ESIC.</t>
  </si>
  <si>
    <t xml:space="preserve">Esta aplicación es un producto adaptado basado en la información e instrumentos recopilados de las siguientes fuentes.  </t>
  </si>
  <si>
    <r>
      <t xml:space="preserve">En empresas de gran tamaño, se pueden formular los objetivos estratégicos en función de sus diferentes </t>
    </r>
    <r>
      <rPr>
        <b/>
        <sz val="10"/>
        <color theme="1"/>
        <rFont val="Arial"/>
        <family val="2"/>
      </rPr>
      <t xml:space="preserve">unidades estratégicas de negocio </t>
    </r>
    <r>
      <rPr>
        <sz val="10"/>
        <color theme="1"/>
        <rFont val="Arial"/>
        <family val="2"/>
      </rPr>
      <t xml:space="preserve">(UEN). Estas UEN  se hacen especialmente necesarias en las empresas diversificadas o con  multiactividad donde la heterogeneidad de los distintos negocios hace inviable un tratamiento estratégico conjunto de los mismos.
Se entiende por unidad estratégica de negocio (UEN) ("strategic business unit" [SBU]) </t>
    </r>
    <r>
      <rPr>
        <b/>
        <sz val="10"/>
        <color theme="1"/>
        <rFont val="Arial"/>
        <family val="2"/>
      </rPr>
      <t>un conjunto homogéneo de actividades o negocios, desde el punto de vista estratégico, es decir, para el cual es posible formular una estrategia común y a su vez diferente de la estrategia adecuada para otras actividades y/o unidades estratégicas</t>
    </r>
    <r>
      <rPr>
        <sz val="10"/>
        <color theme="1"/>
        <rFont val="Arial"/>
        <family val="2"/>
      </rPr>
      <t>. La estrategia de cada unidad es autónoma, pero no independiente de las demás unidades estratégicas, puesto que se integran en la estrategia de la empresa.</t>
    </r>
  </si>
  <si>
    <t>ACTIVIDADES PRIMARIAS</t>
  </si>
  <si>
    <r>
      <rPr>
        <b/>
        <i/>
        <sz val="10"/>
        <color theme="1"/>
        <rFont val="Arial"/>
        <family val="2"/>
      </rPr>
      <t xml:space="preserve">Políticos: </t>
    </r>
    <r>
      <rPr>
        <sz val="10"/>
        <color theme="1"/>
        <rFont val="Arial"/>
        <family val="2"/>
      </rPr>
      <t xml:space="preserve">aquellos factores que puedan determinar la actividad de la empresa. Por ejemplo, la legislación tributaria, laboral, tratados comerciales, normas de medio ambiente, etc. </t>
    </r>
  </si>
  <si>
    <r>
      <rPr>
        <b/>
        <i/>
        <sz val="10"/>
        <color theme="1"/>
        <rFont val="Arial"/>
        <family val="2"/>
      </rPr>
      <t>Económicos:</t>
    </r>
    <r>
      <rPr>
        <sz val="10"/>
        <color theme="1"/>
        <rFont val="Arial"/>
        <family val="2"/>
      </rPr>
      <t xml:space="preserve"> los factores políticos implican efectos económicos. El comportamiento, la confianza del comprador y su nivel adquisitivo están relacionados con el auge, estacancamiento, recesión y recuperación de la economía. Ejemplos de ellos son; tasas impositivas, tasas de interés, niveles de deuda y ahorro, tasa de empleo, índices de precio, etc.  </t>
    </r>
  </si>
  <si>
    <r>
      <rPr>
        <b/>
        <i/>
        <sz val="10"/>
        <color theme="1"/>
        <rFont val="Arial"/>
        <family val="2"/>
      </rPr>
      <t>Sociales:</t>
    </r>
    <r>
      <rPr>
        <sz val="10"/>
        <color theme="1"/>
        <rFont val="Arial"/>
        <family val="2"/>
      </rPr>
      <t xml:space="preserve"> se enfoca a las fuerzas que actúan dentro de la sociedad y que afectan a las actitudes, opiniones e intereses de las personas. Varían de un país a otro de forma notable. Ejemplos de estas variables son: estratos demográficos, estilos de vida, distribuciones del ingreso, ocio, factores étnicos y religiosos, etc. </t>
    </r>
  </si>
  <si>
    <t xml:space="preserve">El siguiente gráfico reflejará la valoración obtenida en cada una de las variables del diagnóstico macro-entorno. </t>
  </si>
  <si>
    <t>A continuación marque con una X para valorar su empresa en función de cada una de las afirmaciones, de tal forma que 0= En total en desacuerdo; 1= No está de acuerdo; 2= Está de acuerdo; 3= Está bastante de acuerdo; 4= En total acuerdo. En caso de no cumplimentar una casilla o duplicar su respuesta le aparecerá el mensaje de error ("¡REF!)</t>
  </si>
  <si>
    <r>
      <rPr>
        <b/>
        <i/>
        <sz val="10"/>
        <color theme="1"/>
        <rFont val="Arial"/>
        <family val="2"/>
      </rPr>
      <t>Tecnológicos</t>
    </r>
    <r>
      <rPr>
        <sz val="10"/>
        <color theme="1"/>
        <rFont val="Arial"/>
        <family val="2"/>
      </rPr>
      <t xml:space="preserve">: este factor es muy importante para casi toda la totalidad de las empresas industriales. La tecnología es una fuerza impulsora de negocios, mejora la calidad y puede reducir los tiempos para el mercadeo. La tecnología puede por tanto eliminar las barreras de entrada pero a veces es difícil la asimilación y adaptación de los cambios tecnológicos </t>
    </r>
    <r>
      <rPr>
        <sz val="10"/>
        <rFont val="Arial"/>
        <family val="2"/>
      </rPr>
      <t>por la velocidad de los mismos</t>
    </r>
    <r>
      <rPr>
        <sz val="10"/>
        <color theme="1"/>
        <rFont val="Arial"/>
        <family val="2"/>
      </rPr>
      <t xml:space="preserve">. Ejemplos de esta variable son: las tasas de obsolescencia tecnológica, los incentivos a la modernización tecnológica, la automatización de los procesos de producción, el impacto de las tecnologías de información, etc. </t>
    </r>
  </si>
  <si>
    <t xml:space="preserve">Para entender dónde está tendrá, que llevar a cabo un doble análisis:  </t>
  </si>
  <si>
    <r>
      <t xml:space="preserve">   en contacto con nosotros a través de </t>
    </r>
    <r>
      <rPr>
        <b/>
        <sz val="10"/>
        <color rgb="FF0070C0"/>
        <rFont val="Arial"/>
        <family val="2"/>
      </rPr>
      <t>emprendedores@andaluciaemprende.es</t>
    </r>
  </si>
  <si>
    <t xml:space="preserve">A continuación le proponemos un autodiagnóstico de la cadena de valor interna para conocer porcentualmente el potencial de mejora de la cadena de valor.  </t>
  </si>
  <si>
    <t>Realice una reflexión general sobre sus productos y servicios e identifique las fortalezas y amenazas más significativas de su empresa. La información aportada servirá para completar la matriz DAFO.</t>
  </si>
  <si>
    <t>A continuación analice su cartera de productos y /o servicios e intente clasificarlos calcular el posicionamiento de su cartera de productos en la matriz B.C.G. Para ello rellene las siguientes tablas con la mayor precisión posible.</t>
  </si>
  <si>
    <r>
      <t xml:space="preserve">Las celdas sombreadas en colores no hay que modificarlas. Sólo debe introducir los datos en las celdas con fondo color blanco y </t>
    </r>
    <r>
      <rPr>
        <sz val="10"/>
        <color rgb="FF0000FF"/>
        <rFont val="Arial"/>
        <family val="2"/>
      </rPr>
      <t>fuente color azul</t>
    </r>
    <r>
      <rPr>
        <sz val="10"/>
        <color theme="1"/>
        <rFont val="Arial"/>
        <family val="2"/>
      </rPr>
      <t xml:space="preserve">. Podrá consultar los comentarios aclaratorios en algunas de las celdas. </t>
    </r>
  </si>
  <si>
    <t xml:space="preserve">Según ha ido cumplimentando en las fases anteriores, los factores internos y externos  de su empresa son los siguientes: </t>
  </si>
  <si>
    <t xml:space="preserve">Tras el análisis realizado habiéndose identificado las oportunidades, amenazas, fortalezas y debilidades, es momento de identificar la estrategia que debe seguir en su empresa para el logro de sus objetivos empresariales. </t>
  </si>
  <si>
    <t>Reflexione y anote acciones a llevar a cabo teniendo en cuenta que estas acciones deben favorecer la ejecución exitosa de la estrategia general identificada.</t>
  </si>
  <si>
    <t xml:space="preserve">Con su Plan Estratégico definido ya sabe lo que su empresa tiene que hacer de aquí a unos años para alcanzar la misión, favorecer la visión y procurar lograr ventaja competitiva. Pero,se puede estar preguntando:  </t>
  </si>
  <si>
    <t>CP3-2</t>
  </si>
  <si>
    <t>CP3-3</t>
  </si>
  <si>
    <t>CP3-4</t>
  </si>
  <si>
    <t>CP3-5</t>
  </si>
  <si>
    <t>CP3-6</t>
  </si>
  <si>
    <t>CP3-7</t>
  </si>
  <si>
    <t>CP3-8</t>
  </si>
  <si>
    <t>CP3-9</t>
  </si>
  <si>
    <t>CP4-1</t>
  </si>
  <si>
    <t>CP4-2</t>
  </si>
  <si>
    <t>CP4-3</t>
  </si>
  <si>
    <t>CP4-4</t>
  </si>
  <si>
    <t>CP4-5</t>
  </si>
  <si>
    <t>CP4-6</t>
  </si>
  <si>
    <t>CP4-7</t>
  </si>
  <si>
    <t>CP4-8</t>
  </si>
  <si>
    <t>CP4-9</t>
  </si>
  <si>
    <t>CP5-1</t>
  </si>
  <si>
    <t>CP5-2</t>
  </si>
  <si>
    <t>CP5-3</t>
  </si>
  <si>
    <t>CP5-4</t>
  </si>
  <si>
    <t>CP5-5</t>
  </si>
  <si>
    <t>CP5-6</t>
  </si>
  <si>
    <t>CP5-7</t>
  </si>
  <si>
    <t>CP5-8</t>
  </si>
  <si>
    <t>CP5-9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</si>
</sst>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Miles €&quot;"/>
  </numFmts>
  <fonts count="118" x14ac:knownFonts="1">
    <font>
      <sz val="11"/>
      <color theme="1"/>
      <name val="Gill Sans MT"/>
      <family val="2"/>
      <scheme val="minor"/>
    </font>
    <font>
      <sz val="11"/>
      <color theme="1"/>
      <name val="Arial"/>
      <family val="2"/>
    </font>
    <font>
      <sz val="11"/>
      <color theme="0"/>
      <name val="Arial"/>
      <family val="2"/>
    </font>
    <font>
      <sz val="11"/>
      <color theme="1"/>
      <name val="Gill Sans MT"/>
      <family val="2"/>
      <scheme val="minor"/>
    </font>
    <font>
      <sz val="11"/>
      <name val="Gill Sans MT"/>
      <family val="2"/>
      <scheme val="minor"/>
    </font>
    <font>
      <sz val="10"/>
      <name val="Arial"/>
      <family val="2"/>
    </font>
    <font>
      <i/>
      <sz val="10"/>
      <color indexed="10"/>
      <name val="Arial"/>
      <family val="2"/>
    </font>
    <font>
      <b/>
      <i/>
      <sz val="12"/>
      <color indexed="10"/>
      <name val="Arial"/>
      <family val="2"/>
    </font>
    <font>
      <b/>
      <sz val="10"/>
      <name val="Arial"/>
      <family val="2"/>
    </font>
    <font>
      <b/>
      <i/>
      <sz val="12"/>
      <color indexed="11"/>
      <name val="Arial"/>
      <family val="2"/>
    </font>
    <font>
      <b/>
      <i/>
      <sz val="12"/>
      <name val="Arial"/>
      <family val="2"/>
    </font>
    <font>
      <sz val="9"/>
      <name val="Arial"/>
      <family val="2"/>
    </font>
    <font>
      <b/>
      <i/>
      <sz val="11"/>
      <color indexed="10"/>
      <name val="Arial"/>
      <family val="2"/>
    </font>
    <font>
      <b/>
      <i/>
      <sz val="8"/>
      <name val="Arial"/>
      <family val="2"/>
    </font>
    <font>
      <b/>
      <sz val="10"/>
      <color indexed="18"/>
      <name val="Arial"/>
      <family val="2"/>
    </font>
    <font>
      <sz val="8"/>
      <color indexed="81"/>
      <name val="Tahoma"/>
      <family val="2"/>
    </font>
    <font>
      <sz val="11"/>
      <name val="Arial"/>
      <family val="2"/>
    </font>
    <font>
      <b/>
      <sz val="11"/>
      <color theme="1"/>
      <name val="Gill Sans MT"/>
      <family val="2"/>
      <scheme val="minor"/>
    </font>
    <font>
      <i/>
      <sz val="10"/>
      <name val="Arial"/>
      <family val="2"/>
    </font>
    <font>
      <sz val="9"/>
      <color theme="1"/>
      <name val="Arial"/>
      <family val="2"/>
    </font>
    <font>
      <i/>
      <sz val="10"/>
      <color rgb="FF009242"/>
      <name val="Arial"/>
      <family val="2"/>
    </font>
    <font>
      <sz val="18"/>
      <color rgb="FF009242"/>
      <name val="Arial"/>
      <family val="2"/>
    </font>
    <font>
      <sz val="11"/>
      <color rgb="FF009242"/>
      <name val="Gill Sans MT"/>
      <family val="2"/>
      <scheme val="minor"/>
    </font>
    <font>
      <sz val="10"/>
      <color indexed="23"/>
      <name val="Arial"/>
      <family val="2"/>
    </font>
    <font>
      <b/>
      <sz val="10"/>
      <color indexed="23"/>
      <name val="Arial"/>
      <family val="2"/>
    </font>
    <font>
      <sz val="10"/>
      <color theme="0"/>
      <name val="Arial"/>
      <family val="2"/>
    </font>
    <font>
      <b/>
      <sz val="10"/>
      <color theme="0"/>
      <name val="Arial"/>
      <family val="2"/>
    </font>
    <font>
      <b/>
      <sz val="10"/>
      <color rgb="FF00A44A"/>
      <name val="Arial"/>
      <family val="2"/>
    </font>
    <font>
      <sz val="8"/>
      <color theme="0"/>
      <name val="Arial"/>
      <family val="2"/>
    </font>
    <font>
      <b/>
      <i/>
      <sz val="8"/>
      <color theme="0"/>
      <name val="Arial"/>
      <family val="2"/>
    </font>
    <font>
      <b/>
      <sz val="10"/>
      <color theme="0" tint="-0.249977111117893"/>
      <name val="Arial"/>
      <family val="2"/>
    </font>
    <font>
      <b/>
      <i/>
      <sz val="11"/>
      <color theme="0"/>
      <name val="Arial"/>
      <family val="2"/>
    </font>
    <font>
      <b/>
      <i/>
      <sz val="11"/>
      <color rgb="FF0070C0"/>
      <name val="Arial"/>
      <family val="2"/>
    </font>
    <font>
      <b/>
      <i/>
      <sz val="10"/>
      <color rgb="FF00A44A"/>
      <name val="Arial"/>
      <family val="2"/>
    </font>
    <font>
      <b/>
      <i/>
      <sz val="12"/>
      <color rgb="FF00A44A"/>
      <name val="Arial"/>
      <family val="2"/>
    </font>
    <font>
      <sz val="10"/>
      <name val="Gill Sans MT"/>
      <family val="2"/>
      <scheme val="minor"/>
    </font>
    <font>
      <sz val="10"/>
      <color rgb="FF009242"/>
      <name val="Arial"/>
      <family val="2"/>
    </font>
    <font>
      <b/>
      <i/>
      <sz val="12"/>
      <color rgb="FF3891A7"/>
      <name val="Arial"/>
      <family val="2"/>
    </font>
    <font>
      <b/>
      <i/>
      <sz val="12"/>
      <color rgb="FFFF0000"/>
      <name val="Arial"/>
      <family val="2"/>
    </font>
    <font>
      <b/>
      <sz val="9"/>
      <color rgb="FF0070C0"/>
      <name val="Arial"/>
      <family val="2"/>
    </font>
    <font>
      <b/>
      <sz val="12"/>
      <color rgb="FF0070C0"/>
      <name val="Arial"/>
      <family val="2"/>
    </font>
    <font>
      <b/>
      <sz val="11"/>
      <color rgb="FF0070C0"/>
      <name val="Arial"/>
      <family val="2"/>
    </font>
    <font>
      <sz val="9"/>
      <color theme="0"/>
      <name val="Arial"/>
      <family val="2"/>
    </font>
    <font>
      <sz val="11"/>
      <color theme="0"/>
      <name val="Gill Sans MT"/>
      <family val="2"/>
      <scheme val="minor"/>
    </font>
    <font>
      <sz val="10"/>
      <color theme="1"/>
      <name val="Arial"/>
      <family val="2"/>
    </font>
    <font>
      <b/>
      <sz val="9"/>
      <color theme="0"/>
      <name val="Arial"/>
      <family val="2"/>
    </font>
    <font>
      <b/>
      <sz val="8"/>
      <color theme="0"/>
      <name val="Arial"/>
      <family val="2"/>
    </font>
    <font>
      <b/>
      <sz val="10"/>
      <color rgb="FF3891A7"/>
      <name val="Arial"/>
      <family val="2"/>
    </font>
    <font>
      <sz val="11"/>
      <color rgb="FFFF0000"/>
      <name val="Gill Sans MT"/>
      <family val="2"/>
      <scheme val="minor"/>
    </font>
    <font>
      <sz val="10"/>
      <color rgb="FFFF0000"/>
      <name val="Arial"/>
      <family val="2"/>
    </font>
    <font>
      <sz val="8"/>
      <color theme="0"/>
      <name val="Gill Sans MT"/>
      <family val="2"/>
      <scheme val="minor"/>
    </font>
    <font>
      <b/>
      <sz val="10"/>
      <color indexed="12"/>
      <name val="Arial"/>
      <family val="2"/>
    </font>
    <font>
      <sz val="10"/>
      <color indexed="81"/>
      <name val="Tahoma"/>
      <family val="2"/>
    </font>
    <font>
      <b/>
      <sz val="8"/>
      <color indexed="81"/>
      <name val="Tahoma"/>
      <family val="2"/>
    </font>
    <font>
      <b/>
      <u/>
      <sz val="8"/>
      <color indexed="81"/>
      <name val="Tahoma"/>
      <family val="2"/>
    </font>
    <font>
      <sz val="10"/>
      <color indexed="81"/>
      <name val="Arial"/>
      <family val="2"/>
    </font>
    <font>
      <sz val="10"/>
      <color rgb="FF92D050"/>
      <name val="Arial"/>
      <family val="2"/>
    </font>
    <font>
      <b/>
      <sz val="10"/>
      <color rgb="FF92D050"/>
      <name val="Arial"/>
      <family val="2"/>
    </font>
    <font>
      <b/>
      <sz val="10"/>
      <color rgb="FF0000FF"/>
      <name val="Arial"/>
      <family val="2"/>
    </font>
    <font>
      <sz val="11"/>
      <color rgb="FF7030A0"/>
      <name val="Arial"/>
      <family val="2"/>
    </font>
    <font>
      <b/>
      <sz val="10"/>
      <color theme="1" tint="0.499984740745262"/>
      <name val="Arial"/>
      <family val="2"/>
    </font>
    <font>
      <sz val="10"/>
      <color theme="1" tint="0.499984740745262"/>
      <name val="Arial"/>
      <family val="2"/>
    </font>
    <font>
      <sz val="10"/>
      <color theme="1" tint="0.34998626667073579"/>
      <name val="Arial"/>
      <family val="2"/>
    </font>
    <font>
      <sz val="11"/>
      <color theme="1" tint="0.34998626667073579"/>
      <name val="Gill Sans MT"/>
      <family val="2"/>
      <scheme val="minor"/>
    </font>
    <font>
      <i/>
      <sz val="10"/>
      <color theme="1" tint="0.34998626667073579"/>
      <name val="Arial"/>
      <family val="2"/>
    </font>
    <font>
      <b/>
      <sz val="10"/>
      <color theme="1"/>
      <name val="Arial"/>
      <family val="2"/>
    </font>
    <font>
      <b/>
      <i/>
      <sz val="10"/>
      <color indexed="23"/>
      <name val="Arial"/>
      <family val="2"/>
    </font>
    <font>
      <b/>
      <sz val="11"/>
      <color theme="0"/>
      <name val="Arial"/>
      <family val="2"/>
    </font>
    <font>
      <sz val="20"/>
      <color theme="1"/>
      <name val="Arial"/>
      <family val="2"/>
    </font>
    <font>
      <sz val="11"/>
      <color theme="1" tint="0.499984740745262"/>
      <name val="Gill Sans MT"/>
      <family val="2"/>
      <scheme val="minor"/>
    </font>
    <font>
      <b/>
      <i/>
      <sz val="10"/>
      <color theme="1" tint="0.499984740745262"/>
      <name val="Arial"/>
      <family val="2"/>
    </font>
    <font>
      <sz val="9"/>
      <color indexed="81"/>
      <name val="Tahoma"/>
      <family val="2"/>
    </font>
    <font>
      <b/>
      <sz val="9"/>
      <color indexed="81"/>
      <name val="Tahoma"/>
      <family val="2"/>
    </font>
    <font>
      <sz val="10"/>
      <color indexed="22"/>
      <name val="Arial"/>
      <family val="2"/>
    </font>
    <font>
      <b/>
      <i/>
      <sz val="10"/>
      <name val="Arial"/>
      <family val="2"/>
    </font>
    <font>
      <b/>
      <sz val="8"/>
      <name val="Arial"/>
      <family val="2"/>
    </font>
    <font>
      <sz val="8"/>
      <color theme="1"/>
      <name val="Arial"/>
      <family val="2"/>
    </font>
    <font>
      <b/>
      <sz val="8"/>
      <color theme="1"/>
      <name val="Arial"/>
      <family val="2"/>
    </font>
    <font>
      <b/>
      <sz val="11"/>
      <color theme="1" tint="0.499984740745262"/>
      <name val="Gill Sans MT"/>
      <family val="2"/>
      <scheme val="minor"/>
    </font>
    <font>
      <b/>
      <i/>
      <sz val="10"/>
      <color theme="1"/>
      <name val="Arial"/>
      <family val="2"/>
    </font>
    <font>
      <b/>
      <sz val="20"/>
      <color theme="0"/>
      <name val="Arial"/>
      <family val="2"/>
    </font>
    <font>
      <b/>
      <i/>
      <sz val="10"/>
      <color rgb="FF808080"/>
      <name val="Arial"/>
      <family val="2"/>
    </font>
    <font>
      <i/>
      <sz val="10"/>
      <color theme="1"/>
      <name val="Arial"/>
      <family val="2"/>
    </font>
    <font>
      <i/>
      <sz val="11"/>
      <color theme="1"/>
      <name val="Gill Sans MT"/>
      <family val="2"/>
      <scheme val="minor"/>
    </font>
    <font>
      <b/>
      <sz val="20"/>
      <color theme="1"/>
      <name val="Arial"/>
      <family val="2"/>
    </font>
    <font>
      <b/>
      <sz val="10"/>
      <color theme="2" tint="-0.499984740745262"/>
      <name val="Arial"/>
      <family val="2"/>
    </font>
    <font>
      <sz val="10"/>
      <color theme="1"/>
      <name val="Gill Sans MT"/>
      <family val="2"/>
      <scheme val="minor"/>
    </font>
    <font>
      <sz val="10"/>
      <color rgb="FF92D050"/>
      <name val="Gill Sans MT"/>
      <family val="2"/>
      <scheme val="minor"/>
    </font>
    <font>
      <b/>
      <i/>
      <sz val="11"/>
      <color theme="1"/>
      <name val="Arial"/>
      <family val="2"/>
    </font>
    <font>
      <sz val="10"/>
      <color rgb="FF0000FF"/>
      <name val="Arial"/>
      <family val="2"/>
    </font>
    <font>
      <sz val="8"/>
      <name val="Arial"/>
      <family val="2"/>
    </font>
    <font>
      <u/>
      <sz val="11"/>
      <color theme="10"/>
      <name val="Calibri"/>
      <family val="2"/>
    </font>
    <font>
      <b/>
      <sz val="14"/>
      <name val="Arial"/>
      <family val="2"/>
    </font>
    <font>
      <b/>
      <sz val="10"/>
      <color indexed="17"/>
      <name val="Arial"/>
      <family val="2"/>
    </font>
    <font>
      <sz val="8"/>
      <color theme="1"/>
      <name val="Gill Sans MT"/>
      <family val="2"/>
      <scheme val="minor"/>
    </font>
    <font>
      <b/>
      <sz val="8"/>
      <color theme="0"/>
      <name val="Gill Sans MT"/>
      <family val="2"/>
      <scheme val="minor"/>
    </font>
    <font>
      <b/>
      <sz val="10"/>
      <color rgb="FF008000"/>
      <name val="Arial"/>
      <family val="2"/>
    </font>
    <font>
      <b/>
      <sz val="18"/>
      <color theme="0"/>
      <name val="Arial"/>
      <family val="2"/>
    </font>
    <font>
      <sz val="16"/>
      <color theme="0"/>
      <name val="Gill Sans MT"/>
      <family val="2"/>
      <scheme val="minor"/>
    </font>
    <font>
      <u/>
      <sz val="10"/>
      <name val="Arial"/>
      <family val="2"/>
    </font>
    <font>
      <sz val="18"/>
      <color rgb="FFFFFFFF"/>
      <name val="Gill Sans MT"/>
      <family val="2"/>
      <scheme val="minor"/>
    </font>
    <font>
      <b/>
      <sz val="10"/>
      <color rgb="FF003399"/>
      <name val="Arial"/>
      <family val="2"/>
    </font>
    <font>
      <sz val="11"/>
      <color theme="0" tint="-4.9989318521683403E-2"/>
      <name val="Gill Sans MT"/>
      <family val="2"/>
      <scheme val="minor"/>
    </font>
    <font>
      <b/>
      <sz val="10"/>
      <color rgb="FF0070C0"/>
      <name val="Arial"/>
      <family val="2"/>
    </font>
    <font>
      <b/>
      <sz val="9"/>
      <color theme="1"/>
      <name val="Arial"/>
      <family val="2"/>
    </font>
    <font>
      <b/>
      <sz val="11"/>
      <color theme="1"/>
      <name val="Arial"/>
      <family val="2"/>
    </font>
    <font>
      <b/>
      <i/>
      <sz val="9"/>
      <name val="Arial"/>
      <family val="2"/>
    </font>
    <font>
      <b/>
      <sz val="11"/>
      <name val="Arial"/>
      <family val="2"/>
    </font>
    <font>
      <b/>
      <sz val="11"/>
      <color theme="4" tint="-0.249977111117893"/>
      <name val="Gill Sans MT"/>
      <family val="2"/>
      <scheme val="minor"/>
    </font>
    <font>
      <b/>
      <sz val="10"/>
      <name val="Verdana"/>
      <family val="2"/>
    </font>
    <font>
      <sz val="10"/>
      <color indexed="22"/>
      <name val="Verdana"/>
      <family val="2"/>
    </font>
    <font>
      <sz val="10"/>
      <color theme="0" tint="-4.9989318521683403E-2"/>
      <name val="Gill Sans MT"/>
      <family val="2"/>
      <scheme val="minor"/>
    </font>
    <font>
      <sz val="11"/>
      <color rgb="FF0070C0"/>
      <name val="Gill Sans MT"/>
      <family val="2"/>
      <scheme val="minor"/>
    </font>
    <font>
      <sz val="12"/>
      <color rgb="FF003399"/>
      <name val="Gill Sans MT"/>
      <family val="2"/>
      <scheme val="minor"/>
    </font>
    <font>
      <sz val="10"/>
      <color theme="0" tint="-4.9989318521683403E-2"/>
      <name val="Arial"/>
      <family val="2"/>
    </font>
    <font>
      <sz val="11"/>
      <color theme="0" tint="-4.9989318521683403E-2"/>
      <name val="Arial"/>
      <family val="2"/>
    </font>
    <font>
      <b/>
      <sz val="16"/>
      <color theme="0"/>
      <name val="Arial"/>
      <family val="2"/>
    </font>
    <font>
      <sz val="10"/>
      <color theme="1"/>
      <name val="Wingdings"/>
      <charset val="2"/>
    </font>
  </fonts>
  <fills count="3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3891A7"/>
        <bgColor indexed="64"/>
      </patternFill>
    </fill>
    <fill>
      <patternFill patternType="solid">
        <fgColor theme="4" tint="0.59999389629810485"/>
        <bgColor indexed="64"/>
      </patternFill>
    </fill>
    <fill>
      <patternFill patternType="solid">
        <fgColor rgb="FF59B2C7"/>
        <bgColor indexed="64"/>
      </patternFill>
    </fill>
    <fill>
      <patternFill patternType="solid">
        <fgColor rgb="FFB4DCE6"/>
        <bgColor indexed="64"/>
      </patternFill>
    </fill>
    <fill>
      <gradientFill type="path" left="0.5" right="0.5" top="0.5" bottom="0.5">
        <stop position="0">
          <color theme="0"/>
        </stop>
        <stop position="1">
          <color rgb="FF5CB3C8"/>
        </stop>
      </gradientFill>
    </fill>
    <fill>
      <gradientFill type="path" left="0.5" right="0.5" top="0.5" bottom="0.5">
        <stop position="0">
          <color theme="0"/>
        </stop>
        <stop position="1">
          <color rgb="FFFFFF99"/>
        </stop>
      </gradientFill>
    </fill>
    <fill>
      <gradientFill degree="90">
        <stop position="0">
          <color theme="0"/>
        </stop>
        <stop position="1">
          <color rgb="FFCC0005"/>
        </stop>
      </gradientFill>
    </fill>
    <fill>
      <gradientFill type="path" left="0.5" right="0.5" top="0.5" bottom="0.5">
        <stop position="0">
          <color theme="0"/>
        </stop>
        <stop position="1">
          <color rgb="FF92D050"/>
        </stop>
      </gradientFill>
    </fill>
    <fill>
      <gradientFill type="path" left="0.5" right="0.5" top="0.5" bottom="0.5">
        <stop position="0">
          <color theme="0"/>
        </stop>
        <stop position="1">
          <color theme="2" tint="-0.49803155613879818"/>
        </stop>
      </gradientFill>
    </fill>
    <fill>
      <patternFill patternType="solid">
        <fgColor theme="5" tint="0.79998168889431442"/>
        <bgColor indexed="64"/>
      </patternFill>
    </fill>
    <fill>
      <patternFill patternType="solid">
        <fgColor rgb="FFF7F4ED"/>
        <bgColor indexed="64"/>
      </patternFill>
    </fill>
    <fill>
      <gradientFill type="path" left="0.5" right="0.5" top="0.5" bottom="0.5">
        <stop position="0">
          <color theme="0"/>
        </stop>
        <stop position="1">
          <color rgb="FF714B25"/>
        </stop>
      </gradient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CEDCE1"/>
        <bgColor indexed="64"/>
      </patternFill>
    </fill>
    <fill>
      <patternFill patternType="solid">
        <fgColor theme="6" tint="0.59999389629810485"/>
        <bgColor indexed="64"/>
      </patternFill>
    </fill>
    <fill>
      <patternFill patternType="solid">
        <fgColor rgb="FF3A9AB0"/>
        <bgColor indexed="64"/>
      </patternFill>
    </fill>
    <fill>
      <patternFill patternType="solid">
        <fgColor rgb="FF0070C0"/>
        <bgColor indexed="64"/>
      </patternFill>
    </fill>
    <fill>
      <gradientFill degree="90">
        <stop position="0">
          <color theme="0"/>
        </stop>
        <stop position="1">
          <color theme="0"/>
        </stop>
      </gradientFill>
    </fill>
    <fill>
      <patternFill patternType="solid">
        <fgColor rgb="FF87892F"/>
        <bgColor indexed="64"/>
      </patternFill>
    </fill>
    <fill>
      <patternFill patternType="solid">
        <fgColor rgb="FF74BDCE"/>
        <bgColor indexed="64"/>
      </patternFill>
    </fill>
    <fill>
      <patternFill patternType="solid">
        <fgColor rgb="FFFFFF99"/>
        <bgColor indexed="64"/>
      </patternFill>
    </fill>
    <fill>
      <patternFill patternType="solid">
        <fgColor theme="0" tint="-0.249977111117893"/>
        <bgColor indexed="64"/>
      </patternFill>
    </fill>
  </fills>
  <borders count="134">
    <border>
      <left/>
      <right/>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diagonal/>
    </border>
    <border>
      <left/>
      <right style="medium">
        <color theme="2" tint="-0.249977111117893"/>
      </right>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right style="medium">
        <color theme="2" tint="-0.249977111117893"/>
      </right>
      <top/>
      <bottom style="medium">
        <color theme="2" tint="-0.249977111117893"/>
      </bottom>
      <diagonal/>
    </border>
    <border>
      <left style="hair">
        <color theme="2" tint="-0.249977111117893"/>
      </left>
      <right style="hair">
        <color theme="2" tint="-0.249977111117893"/>
      </right>
      <top style="hair">
        <color theme="2" tint="-0.249977111117893"/>
      </top>
      <bottom style="hair">
        <color theme="2" tint="-0.249977111117893"/>
      </bottom>
      <diagonal/>
    </border>
    <border>
      <left/>
      <right style="hair">
        <color theme="2" tint="-0.249977111117893"/>
      </right>
      <top style="hair">
        <color theme="2" tint="-0.249977111117893"/>
      </top>
      <bottom style="hair">
        <color theme="2" tint="-0.249977111117893"/>
      </bottom>
      <diagonal/>
    </border>
    <border>
      <left style="hair">
        <color theme="2" tint="-0.249977111117893"/>
      </left>
      <right/>
      <top style="hair">
        <color theme="2" tint="-0.249977111117893"/>
      </top>
      <bottom style="hair">
        <color theme="2" tint="-0.249977111117893"/>
      </bottom>
      <diagonal/>
    </border>
    <border>
      <left style="medium">
        <color theme="2" tint="-0.249977111117893"/>
      </left>
      <right style="hair">
        <color theme="2" tint="-0.249977111117893"/>
      </right>
      <top style="medium">
        <color theme="2" tint="-0.249977111117893"/>
      </top>
      <bottom style="hair">
        <color theme="2" tint="-0.249977111117893"/>
      </bottom>
      <diagonal/>
    </border>
    <border>
      <left style="hair">
        <color theme="2" tint="-0.249977111117893"/>
      </left>
      <right style="hair">
        <color theme="2" tint="-0.249977111117893"/>
      </right>
      <top style="medium">
        <color theme="2" tint="-0.249977111117893"/>
      </top>
      <bottom style="hair">
        <color theme="2" tint="-0.249977111117893"/>
      </bottom>
      <diagonal/>
    </border>
    <border>
      <left style="hair">
        <color theme="2" tint="-0.249977111117893"/>
      </left>
      <right style="medium">
        <color theme="2" tint="-0.249977111117893"/>
      </right>
      <top style="medium">
        <color theme="2" tint="-0.249977111117893"/>
      </top>
      <bottom style="hair">
        <color theme="2" tint="-0.249977111117893"/>
      </bottom>
      <diagonal/>
    </border>
    <border>
      <left/>
      <right style="medium">
        <color theme="2" tint="-0.249977111117893"/>
      </right>
      <top/>
      <bottom style="thin">
        <color indexed="64"/>
      </bottom>
      <diagonal/>
    </border>
    <border>
      <left style="medium">
        <color theme="2" tint="-0.249977111117893"/>
      </left>
      <right style="medium">
        <color theme="2" tint="-0.249977111117893"/>
      </right>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dotted">
        <color theme="0" tint="-0.249977111117893"/>
      </left>
      <right style="dotted">
        <color theme="0" tint="-0.249977111117893"/>
      </right>
      <top style="dotted">
        <color theme="0" tint="-0.249977111117893"/>
      </top>
      <bottom/>
      <diagonal/>
    </border>
    <border>
      <left style="medium">
        <color theme="2" tint="-0.499984740745262"/>
      </left>
      <right style="dotted">
        <color theme="0" tint="-0.249977111117893"/>
      </right>
      <top style="medium">
        <color theme="2" tint="-0.499984740745262"/>
      </top>
      <bottom style="dotted">
        <color theme="0" tint="-0.249977111117893"/>
      </bottom>
      <diagonal/>
    </border>
    <border>
      <left style="dotted">
        <color theme="0" tint="-0.249977111117893"/>
      </left>
      <right style="dotted">
        <color theme="0" tint="-0.249977111117893"/>
      </right>
      <top style="medium">
        <color theme="2" tint="-0.499984740745262"/>
      </top>
      <bottom style="dotted">
        <color theme="0" tint="-0.249977111117893"/>
      </bottom>
      <diagonal/>
    </border>
    <border>
      <left style="dotted">
        <color theme="0" tint="-0.249977111117893"/>
      </left>
      <right style="medium">
        <color theme="2" tint="-0.499984740745262"/>
      </right>
      <top style="medium">
        <color theme="2" tint="-0.499984740745262"/>
      </top>
      <bottom style="dotted">
        <color theme="0" tint="-0.249977111117893"/>
      </bottom>
      <diagonal/>
    </border>
    <border>
      <left style="medium">
        <color theme="2" tint="-0.499984740745262"/>
      </left>
      <right style="dotted">
        <color theme="0" tint="-0.249977111117893"/>
      </right>
      <top style="dotted">
        <color theme="0" tint="-0.249977111117893"/>
      </top>
      <bottom style="dotted">
        <color theme="0" tint="-0.249977111117893"/>
      </bottom>
      <diagonal/>
    </border>
    <border>
      <left style="dotted">
        <color theme="0" tint="-0.249977111117893"/>
      </left>
      <right style="medium">
        <color theme="2" tint="-0.499984740745262"/>
      </right>
      <top style="dotted">
        <color theme="0" tint="-0.249977111117893"/>
      </top>
      <bottom style="dotted">
        <color theme="0" tint="-0.249977111117893"/>
      </bottom>
      <diagonal/>
    </border>
    <border>
      <left style="medium">
        <color theme="2" tint="-0.499984740745262"/>
      </left>
      <right style="dotted">
        <color theme="0" tint="-0.249977111117893"/>
      </right>
      <top style="dotted">
        <color theme="0" tint="-0.249977111117893"/>
      </top>
      <bottom style="medium">
        <color theme="2" tint="-0.499984740745262"/>
      </bottom>
      <diagonal/>
    </border>
    <border>
      <left style="dotted">
        <color theme="0" tint="-0.249977111117893"/>
      </left>
      <right style="dotted">
        <color theme="0" tint="-0.249977111117893"/>
      </right>
      <top style="dotted">
        <color theme="0" tint="-0.249977111117893"/>
      </top>
      <bottom style="medium">
        <color theme="2" tint="-0.499984740745262"/>
      </bottom>
      <diagonal/>
    </border>
    <border>
      <left style="dotted">
        <color theme="0" tint="-0.249977111117893"/>
      </left>
      <right style="medium">
        <color theme="2" tint="-0.499984740745262"/>
      </right>
      <top style="dotted">
        <color theme="0" tint="-0.249977111117893"/>
      </top>
      <bottom style="medium">
        <color theme="2" tint="-0.499984740745262"/>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right/>
      <top/>
      <bottom style="thin">
        <color theme="2" tint="-0.499984740745262"/>
      </bottom>
      <diagonal/>
    </border>
    <border>
      <left style="thin">
        <color theme="9" tint="0.39997558519241921"/>
      </left>
      <right style="thin">
        <color theme="9" tint="0.39997558519241921"/>
      </right>
      <top style="thin">
        <color theme="9" tint="0.39997558519241921"/>
      </top>
      <bottom style="thin">
        <color theme="9" tint="0.39997558519241921"/>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diagonal/>
    </border>
    <border>
      <left/>
      <right style="thick">
        <color theme="9" tint="0.39994506668294322"/>
      </right>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n">
        <color theme="9" tint="0.39997558519241921"/>
      </left>
      <right style="thin">
        <color theme="9" tint="0.39997558519241921"/>
      </right>
      <top style="thin">
        <color theme="9" tint="0.39997558519241921"/>
      </top>
      <bottom/>
      <diagonal/>
    </border>
    <border>
      <left style="thin">
        <color theme="9" tint="0.39997558519241921"/>
      </left>
      <right style="thin">
        <color theme="9" tint="0.39997558519241921"/>
      </right>
      <top/>
      <bottom style="thin">
        <color theme="9" tint="0.39997558519241921"/>
      </bottom>
      <diagonal/>
    </border>
    <border>
      <left style="thin">
        <color indexed="64"/>
      </left>
      <right/>
      <top/>
      <bottom style="thin">
        <color indexed="64"/>
      </bottom>
      <diagonal/>
    </border>
    <border>
      <left style="medium">
        <color theme="2" tint="-0.249977111117893"/>
      </left>
      <right/>
      <top/>
      <bottom style="thin">
        <color indexed="64"/>
      </bottom>
      <diagonal/>
    </border>
    <border>
      <left style="dotted">
        <color theme="0" tint="-0.249977111117893"/>
      </left>
      <right/>
      <top style="dotted">
        <color theme="0" tint="-0.249977111117893"/>
      </top>
      <bottom style="dotted">
        <color theme="0" tint="-0.249977111117893"/>
      </bottom>
      <diagonal/>
    </border>
    <border>
      <left/>
      <right/>
      <top style="dotted">
        <color theme="0" tint="-0.249977111117893"/>
      </top>
      <bottom style="dotted">
        <color theme="0" tint="-0.249977111117893"/>
      </bottom>
      <diagonal/>
    </border>
    <border>
      <left/>
      <right style="dotted">
        <color theme="0" tint="-0.249977111117893"/>
      </right>
      <top style="dotted">
        <color theme="0" tint="-0.249977111117893"/>
      </top>
      <bottom style="dotted">
        <color theme="0" tint="-0.249977111117893"/>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style="double">
        <color rgb="FF003399"/>
      </left>
      <right/>
      <top/>
      <bottom/>
      <diagonal/>
    </border>
    <border>
      <left/>
      <right/>
      <top/>
      <bottom style="double">
        <color rgb="FF003399"/>
      </bottom>
      <diagonal/>
    </border>
    <border>
      <left/>
      <right/>
      <top style="double">
        <color rgb="FF003399"/>
      </top>
      <bottom/>
      <diagonal/>
    </border>
    <border>
      <left style="double">
        <color rgb="FF003399"/>
      </left>
      <right/>
      <top style="double">
        <color rgb="FF003399"/>
      </top>
      <bottom/>
      <diagonal/>
    </border>
    <border>
      <left style="double">
        <color rgb="FF003399"/>
      </left>
      <right/>
      <top style="double">
        <color rgb="FF003399"/>
      </top>
      <bottom style="double">
        <color rgb="FF003399"/>
      </bottom>
      <diagonal/>
    </border>
    <border>
      <left style="double">
        <color rgb="FF003399"/>
      </left>
      <right/>
      <top/>
      <bottom style="double">
        <color rgb="FF003399"/>
      </bottom>
      <diagonal/>
    </border>
    <border>
      <left style="double">
        <color rgb="FF003399"/>
      </left>
      <right style="double">
        <color rgb="FF003399"/>
      </right>
      <top style="double">
        <color rgb="FF003399"/>
      </top>
      <bottom style="double">
        <color rgb="FF003399"/>
      </bottom>
      <diagonal/>
    </border>
    <border>
      <left/>
      <right style="double">
        <color rgb="FF003399"/>
      </right>
      <top style="double">
        <color rgb="FF003399"/>
      </top>
      <bottom/>
      <diagonal/>
    </border>
    <border>
      <left/>
      <right style="double">
        <color rgb="FF003399"/>
      </right>
      <top/>
      <bottom/>
      <diagonal/>
    </border>
    <border>
      <left/>
      <right style="double">
        <color rgb="FF003399"/>
      </right>
      <top/>
      <bottom style="double">
        <color rgb="FF003399"/>
      </bottom>
      <diagonal/>
    </border>
    <border>
      <left/>
      <right/>
      <top style="double">
        <color rgb="FF003399"/>
      </top>
      <bottom style="double">
        <color rgb="FF003399"/>
      </bottom>
      <diagonal/>
    </border>
    <border>
      <left/>
      <right style="double">
        <color rgb="FF003399"/>
      </right>
      <top style="double">
        <color rgb="FF003399"/>
      </top>
      <bottom style="double">
        <color rgb="FF003399"/>
      </bottom>
      <diagonal/>
    </border>
    <border>
      <left style="thin">
        <color indexed="64"/>
      </left>
      <right/>
      <top style="thin">
        <color indexed="64"/>
      </top>
      <bottom style="double">
        <color theme="1"/>
      </bottom>
      <diagonal/>
    </border>
    <border>
      <left/>
      <right/>
      <top style="thin">
        <color indexed="64"/>
      </top>
      <bottom style="double">
        <color theme="1"/>
      </bottom>
      <diagonal/>
    </border>
    <border>
      <left style="thin">
        <color indexed="64"/>
      </left>
      <right/>
      <top style="double">
        <color theme="1"/>
      </top>
      <bottom style="thin">
        <color indexed="64"/>
      </bottom>
      <diagonal/>
    </border>
    <border>
      <left/>
      <right/>
      <top style="double">
        <color theme="1"/>
      </top>
      <bottom style="thin">
        <color indexed="64"/>
      </bottom>
      <diagonal/>
    </border>
    <border>
      <left/>
      <right style="double">
        <color theme="1"/>
      </right>
      <top style="thin">
        <color indexed="64"/>
      </top>
      <bottom style="thin">
        <color indexed="64"/>
      </bottom>
      <diagonal/>
    </border>
    <border>
      <left/>
      <right style="double">
        <color theme="1"/>
      </right>
      <top/>
      <bottom/>
      <diagonal/>
    </border>
    <border>
      <left style="double">
        <color theme="1"/>
      </left>
      <right style="thin">
        <color indexed="64"/>
      </right>
      <top style="double">
        <color theme="1"/>
      </top>
      <bottom style="thin">
        <color indexed="64"/>
      </bottom>
      <diagonal/>
    </border>
    <border>
      <left style="double">
        <color theme="1"/>
      </left>
      <right/>
      <top/>
      <bottom/>
      <diagonal/>
    </border>
    <border>
      <left/>
      <right style="double">
        <color theme="1"/>
      </right>
      <top style="double">
        <color theme="1"/>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theme="9" tint="0.39997558519241921"/>
      </right>
      <top/>
      <bottom style="thin">
        <color theme="9" tint="0.39997558519241921"/>
      </bottom>
      <diagonal/>
    </border>
    <border>
      <left style="thin">
        <color theme="9" tint="0.39997558519241921"/>
      </left>
      <right style="medium">
        <color indexed="64"/>
      </right>
      <top style="thin">
        <color theme="9" tint="0.39997558519241921"/>
      </top>
      <bottom style="thin">
        <color theme="9" tint="0.39997558519241921"/>
      </bottom>
      <diagonal/>
    </border>
    <border>
      <left style="medium">
        <color indexed="64"/>
      </left>
      <right style="thin">
        <color theme="9" tint="0.39997558519241921"/>
      </right>
      <top style="thin">
        <color theme="9" tint="0.39997558519241921"/>
      </top>
      <bottom style="thin">
        <color theme="9" tint="0.39997558519241921"/>
      </bottom>
      <diagonal/>
    </border>
    <border>
      <left style="thin">
        <color theme="9" tint="0.39997558519241921"/>
      </left>
      <right style="medium">
        <color indexed="64"/>
      </right>
      <top style="thin">
        <color theme="9" tint="0.39997558519241921"/>
      </top>
      <bottom/>
      <diagonal/>
    </border>
    <border>
      <left style="thin">
        <color theme="9" tint="0.39997558519241921"/>
      </left>
      <right style="medium">
        <color indexed="64"/>
      </right>
      <top/>
      <bottom style="thin">
        <color theme="9" tint="0.39997558519241921"/>
      </bottom>
      <diagonal/>
    </border>
    <border>
      <left style="medium">
        <color indexed="64"/>
      </left>
      <right style="thin">
        <color theme="9" tint="0.39997558519241921"/>
      </right>
      <top style="thin">
        <color theme="9" tint="0.39997558519241921"/>
      </top>
      <bottom style="medium">
        <color indexed="64"/>
      </bottom>
      <diagonal/>
    </border>
    <border>
      <left style="thin">
        <color theme="9" tint="0.39997558519241921"/>
      </left>
      <right style="thin">
        <color theme="9" tint="0.39997558519241921"/>
      </right>
      <top style="thin">
        <color theme="9" tint="0.39997558519241921"/>
      </top>
      <bottom style="medium">
        <color indexed="64"/>
      </bottom>
      <diagonal/>
    </border>
    <border>
      <left style="thin">
        <color theme="9" tint="0.39997558519241921"/>
      </left>
      <right style="medium">
        <color indexed="64"/>
      </right>
      <top/>
      <bottom style="medium">
        <color indexed="64"/>
      </bottom>
      <diagonal/>
    </border>
    <border>
      <left/>
      <right style="thin">
        <color theme="9" tint="0.39997558519241921"/>
      </right>
      <top style="medium">
        <color indexed="64"/>
      </top>
      <bottom style="medium">
        <color indexed="64"/>
      </bottom>
      <diagonal/>
    </border>
    <border>
      <left style="thin">
        <color theme="9" tint="0.39997558519241921"/>
      </left>
      <right style="thin">
        <color theme="9" tint="0.39997558519241921"/>
      </right>
      <top style="medium">
        <color indexed="64"/>
      </top>
      <bottom style="medium">
        <color indexed="64"/>
      </bottom>
      <diagonal/>
    </border>
    <border>
      <left style="thin">
        <color theme="9" tint="0.39997558519241921"/>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rgb="FF003399"/>
      </left>
      <right style="double">
        <color rgb="FF003399"/>
      </right>
      <top style="double">
        <color rgb="FF003399"/>
      </top>
      <bottom/>
      <diagonal/>
    </border>
    <border>
      <left style="double">
        <color rgb="FF003399"/>
      </left>
      <right style="double">
        <color rgb="FF003399"/>
      </right>
      <top/>
      <bottom/>
      <diagonal/>
    </border>
    <border>
      <left style="double">
        <color rgb="FF003399"/>
      </left>
      <right style="double">
        <color rgb="FF003399"/>
      </right>
      <top/>
      <bottom style="double">
        <color rgb="FF003399"/>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right style="double">
        <color indexed="64"/>
      </right>
      <top/>
      <bottom style="double">
        <color rgb="FF003399"/>
      </bottom>
      <diagonal/>
    </border>
  </borders>
  <cellStyleXfs count="5">
    <xf numFmtId="0" fontId="0" fillId="0" borderId="0"/>
    <xf numFmtId="9" fontId="3" fillId="0" borderId="0" applyFont="0" applyFill="0" applyBorder="0" applyAlignment="0" applyProtection="0"/>
    <xf numFmtId="0" fontId="5" fillId="0" borderId="0"/>
    <xf numFmtId="0" fontId="91" fillId="0" borderId="0" applyNumberFormat="0" applyFill="0" applyBorder="0" applyAlignment="0" applyProtection="0">
      <alignment vertical="top"/>
      <protection locked="0"/>
    </xf>
    <xf numFmtId="44" fontId="3" fillId="0" borderId="0" applyFont="0" applyFill="0" applyBorder="0" applyAlignment="0" applyProtection="0"/>
  </cellStyleXfs>
  <cellXfs count="745">
    <xf numFmtId="0" fontId="0" fillId="0" borderId="0" xfId="0"/>
    <xf numFmtId="0" fontId="0" fillId="3" borderId="0" xfId="0" applyFill="1" applyAlignment="1">
      <alignment vertical="center"/>
    </xf>
    <xf numFmtId="0" fontId="0" fillId="0" borderId="0" xfId="0" applyAlignment="1">
      <alignment vertical="center"/>
    </xf>
    <xf numFmtId="0" fontId="0" fillId="2" borderId="0" xfId="0" applyFill="1" applyAlignment="1">
      <alignment vertical="center"/>
    </xf>
    <xf numFmtId="0" fontId="0" fillId="3" borderId="0" xfId="0" applyFill="1"/>
    <xf numFmtId="0" fontId="0" fillId="2" borderId="0" xfId="0" applyFill="1" applyAlignment="1" applyProtection="1">
      <alignment vertical="center"/>
      <protection hidden="1"/>
    </xf>
    <xf numFmtId="0" fontId="0" fillId="0" borderId="0" xfId="0" applyAlignment="1">
      <alignment horizontal="center" vertical="center"/>
    </xf>
    <xf numFmtId="0" fontId="0" fillId="4" borderId="0" xfId="0" applyFill="1"/>
    <xf numFmtId="0" fontId="4" fillId="4" borderId="0" xfId="0" applyFont="1" applyFill="1" applyAlignment="1">
      <alignment vertical="top"/>
    </xf>
    <xf numFmtId="0" fontId="23" fillId="3" borderId="0" xfId="0" applyFont="1" applyFill="1" applyAlignment="1">
      <alignment vertical="justify" wrapText="1"/>
    </xf>
    <xf numFmtId="0" fontId="2" fillId="4" borderId="0" xfId="0" applyFont="1" applyFill="1" applyAlignment="1">
      <alignment vertical="top" wrapText="1"/>
    </xf>
    <xf numFmtId="0" fontId="19" fillId="0" borderId="0" xfId="0" applyFont="1"/>
    <xf numFmtId="0" fontId="23" fillId="3" borderId="0" xfId="0" applyFont="1" applyFill="1" applyAlignment="1">
      <alignment horizontal="justify" vertical="center" wrapText="1"/>
    </xf>
    <xf numFmtId="0" fontId="25" fillId="4" borderId="0" xfId="2" applyFont="1" applyFill="1"/>
    <xf numFmtId="0" fontId="36" fillId="4" borderId="0" xfId="2" applyFont="1" applyFill="1"/>
    <xf numFmtId="0" fontId="36" fillId="0" borderId="0" xfId="2" applyFont="1"/>
    <xf numFmtId="0" fontId="36" fillId="0" borderId="0" xfId="2" applyFont="1" applyAlignment="1">
      <alignment horizontal="center"/>
    </xf>
    <xf numFmtId="0" fontId="7" fillId="5" borderId="0" xfId="2" applyFont="1" applyFill="1" applyAlignment="1">
      <alignment horizontal="center" wrapText="1"/>
    </xf>
    <xf numFmtId="0" fontId="10" fillId="5" borderId="0" xfId="2" applyFont="1" applyFill="1" applyAlignment="1">
      <alignment horizontal="center" vertical="center" wrapText="1"/>
    </xf>
    <xf numFmtId="0" fontId="33" fillId="4" borderId="0" xfId="2" applyFont="1" applyFill="1" applyAlignment="1">
      <alignment horizontal="center" vertical="center" wrapText="1"/>
    </xf>
    <xf numFmtId="0" fontId="34" fillId="5" borderId="0" xfId="2" applyFont="1" applyFill="1" applyAlignment="1">
      <alignment horizontal="center" vertical="center" wrapText="1"/>
    </xf>
    <xf numFmtId="0" fontId="10" fillId="4" borderId="0" xfId="2" applyFont="1" applyFill="1" applyAlignment="1">
      <alignment horizontal="center" vertical="center" wrapText="1"/>
    </xf>
    <xf numFmtId="0" fontId="27" fillId="0" borderId="14" xfId="2" applyFont="1" applyBorder="1" applyAlignment="1" applyProtection="1">
      <alignment horizontal="center" vertical="center" wrapText="1"/>
      <protection locked="0"/>
    </xf>
    <xf numFmtId="0" fontId="7" fillId="4" borderId="0" xfId="2" applyFont="1" applyFill="1" applyAlignment="1">
      <alignment horizontal="center" wrapText="1"/>
    </xf>
    <xf numFmtId="0" fontId="27" fillId="0" borderId="15" xfId="2" applyFont="1" applyBorder="1" applyAlignment="1" applyProtection="1">
      <alignment horizontal="center" vertical="center" wrapText="1"/>
      <protection locked="0"/>
    </xf>
    <xf numFmtId="0" fontId="27" fillId="0" borderId="16" xfId="2" applyFont="1" applyBorder="1" applyAlignment="1" applyProtection="1">
      <alignment horizontal="center" vertical="center" wrapText="1"/>
      <protection locked="0"/>
    </xf>
    <xf numFmtId="0" fontId="29" fillId="2" borderId="17" xfId="2" applyFont="1" applyFill="1" applyBorder="1" applyAlignment="1">
      <alignment horizontal="center" vertical="center" wrapText="1"/>
    </xf>
    <xf numFmtId="0" fontId="30" fillId="0" borderId="18" xfId="2" applyFont="1" applyBorder="1" applyAlignment="1">
      <alignment horizontal="center" vertical="center" wrapText="1"/>
    </xf>
    <xf numFmtId="0" fontId="7" fillId="4" borderId="9" xfId="2" applyFont="1" applyFill="1" applyBorder="1" applyAlignment="1">
      <alignment horizontal="center" wrapText="1"/>
    </xf>
    <xf numFmtId="0" fontId="9" fillId="4" borderId="10" xfId="2" applyFont="1" applyFill="1" applyBorder="1" applyAlignment="1">
      <alignment horizontal="center" wrapText="1"/>
    </xf>
    <xf numFmtId="0" fontId="9" fillId="5" borderId="10" xfId="2" applyFont="1" applyFill="1" applyBorder="1" applyAlignment="1">
      <alignment horizontal="center" wrapText="1"/>
    </xf>
    <xf numFmtId="0" fontId="11" fillId="4" borderId="9" xfId="2" applyFont="1" applyFill="1" applyBorder="1" applyAlignment="1">
      <alignment horizontal="left" vertical="center" wrapText="1"/>
    </xf>
    <xf numFmtId="0" fontId="7" fillId="4" borderId="9" xfId="2" applyFont="1" applyFill="1" applyBorder="1" applyAlignment="1">
      <alignment horizontal="left" vertical="center" wrapText="1"/>
    </xf>
    <xf numFmtId="0" fontId="7" fillId="5" borderId="10" xfId="2" applyFont="1" applyFill="1" applyBorder="1" applyAlignment="1">
      <alignment horizontal="center" wrapText="1"/>
    </xf>
    <xf numFmtId="0" fontId="7" fillId="5" borderId="20" xfId="2" applyFont="1" applyFill="1" applyBorder="1" applyAlignment="1">
      <alignment horizontal="center" wrapText="1"/>
    </xf>
    <xf numFmtId="0" fontId="37" fillId="4" borderId="19" xfId="2" applyFont="1" applyFill="1" applyBorder="1" applyAlignment="1">
      <alignment horizontal="center" vertical="center" wrapText="1"/>
    </xf>
    <xf numFmtId="0" fontId="38" fillId="4" borderId="18" xfId="2" applyFont="1" applyFill="1" applyBorder="1" applyAlignment="1">
      <alignment horizontal="center" vertical="center" wrapText="1"/>
    </xf>
    <xf numFmtId="0" fontId="40" fillId="5" borderId="10" xfId="2" applyFont="1" applyFill="1" applyBorder="1" applyAlignment="1">
      <alignment horizontal="center" vertical="top" wrapText="1"/>
    </xf>
    <xf numFmtId="0" fontId="41" fillId="5" borderId="10" xfId="2" applyFont="1" applyFill="1" applyBorder="1" applyAlignment="1">
      <alignment horizontal="center" vertical="top" wrapText="1"/>
    </xf>
    <xf numFmtId="0" fontId="42" fillId="2" borderId="9" xfId="2" applyFont="1" applyFill="1" applyBorder="1" applyAlignment="1">
      <alignment horizontal="left" vertical="center" wrapText="1"/>
    </xf>
    <xf numFmtId="0" fontId="12" fillId="5" borderId="0" xfId="2" applyFont="1" applyFill="1" applyAlignment="1">
      <alignment horizontal="center" vertical="center" wrapText="1"/>
    </xf>
    <xf numFmtId="0" fontId="7" fillId="4" borderId="0" xfId="2" applyFont="1" applyFill="1" applyAlignment="1">
      <alignment horizontal="center" vertical="center" wrapText="1"/>
    </xf>
    <xf numFmtId="0" fontId="32" fillId="5" borderId="10"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23" fillId="3" borderId="0" xfId="0" applyFont="1" applyFill="1" applyAlignment="1">
      <alignment horizontal="left" vertical="center" wrapText="1"/>
    </xf>
    <xf numFmtId="0" fontId="0" fillId="4" borderId="0" xfId="0" applyFill="1" applyAlignment="1">
      <alignment vertical="center"/>
    </xf>
    <xf numFmtId="0" fontId="0" fillId="4" borderId="0" xfId="0" applyFill="1" applyAlignment="1">
      <alignment horizontal="center" vertical="center"/>
    </xf>
    <xf numFmtId="0" fontId="13" fillId="4" borderId="0" xfId="0" applyFont="1" applyFill="1" applyAlignment="1">
      <alignment horizontal="left" vertical="center" wrapText="1"/>
    </xf>
    <xf numFmtId="0" fontId="13" fillId="3" borderId="0" xfId="0" applyFont="1" applyFill="1" applyAlignment="1">
      <alignment horizontal="left" vertical="center" wrapText="1"/>
    </xf>
    <xf numFmtId="0" fontId="43" fillId="4" borderId="0" xfId="0" applyFont="1" applyFill="1" applyAlignment="1">
      <alignment vertical="center"/>
    </xf>
    <xf numFmtId="0" fontId="25" fillId="4" borderId="0" xfId="0" applyFont="1" applyFill="1" applyAlignment="1">
      <alignment vertical="center"/>
    </xf>
    <xf numFmtId="0" fontId="25" fillId="4" borderId="0" xfId="0" applyFont="1" applyFill="1" applyAlignment="1">
      <alignment horizontal="center" vertical="center"/>
    </xf>
    <xf numFmtId="0" fontId="43" fillId="4" borderId="0" xfId="0" applyFont="1" applyFill="1" applyAlignment="1" applyProtection="1">
      <alignment vertical="center"/>
      <protection hidden="1"/>
    </xf>
    <xf numFmtId="0" fontId="26" fillId="4" borderId="0" xfId="0" applyFont="1" applyFill="1" applyAlignment="1">
      <alignment horizontal="center" vertical="center"/>
    </xf>
    <xf numFmtId="9" fontId="26" fillId="4" borderId="0" xfId="1" applyFont="1" applyFill="1" applyAlignment="1">
      <alignment horizontal="center" vertical="center"/>
    </xf>
    <xf numFmtId="0" fontId="45" fillId="4" borderId="0" xfId="0" applyFont="1" applyFill="1" applyAlignment="1">
      <alignment horizontal="center" vertical="center"/>
    </xf>
    <xf numFmtId="0" fontId="46" fillId="4" borderId="0" xfId="0" applyFont="1" applyFill="1" applyAlignment="1">
      <alignment vertical="center"/>
    </xf>
    <xf numFmtId="0" fontId="14" fillId="0" borderId="25" xfId="0" applyFont="1" applyBorder="1" applyAlignment="1" applyProtection="1">
      <alignment horizontal="center" vertical="center"/>
      <protection locked="0"/>
    </xf>
    <xf numFmtId="0" fontId="47" fillId="14" borderId="25" xfId="0" applyFont="1" applyFill="1" applyBorder="1" applyAlignment="1">
      <alignment horizontal="center" vertical="center"/>
    </xf>
    <xf numFmtId="0" fontId="36" fillId="4" borderId="0" xfId="2" applyFont="1" applyFill="1" applyAlignment="1">
      <alignment horizontal="center" vertical="center"/>
    </xf>
    <xf numFmtId="0" fontId="36" fillId="4" borderId="0" xfId="2" applyFont="1" applyFill="1" applyAlignment="1">
      <alignment horizontal="center"/>
    </xf>
    <xf numFmtId="0" fontId="14" fillId="0" borderId="26" xfId="0" applyFont="1" applyBorder="1" applyAlignment="1" applyProtection="1">
      <alignment horizontal="center" vertical="center"/>
      <protection locked="0"/>
    </xf>
    <xf numFmtId="0" fontId="48" fillId="4" borderId="0" xfId="0" applyFont="1" applyFill="1" applyAlignment="1">
      <alignment vertical="center"/>
    </xf>
    <xf numFmtId="0" fontId="48" fillId="2" borderId="0" xfId="0" applyFont="1" applyFill="1" applyAlignment="1">
      <alignment vertical="center"/>
    </xf>
    <xf numFmtId="0" fontId="48" fillId="4" borderId="0" xfId="0" applyFont="1" applyFill="1" applyAlignment="1" applyProtection="1">
      <alignment vertical="center"/>
      <protection hidden="1"/>
    </xf>
    <xf numFmtId="0" fontId="48" fillId="2" borderId="0" xfId="0" applyFont="1" applyFill="1" applyAlignment="1" applyProtection="1">
      <alignment vertical="center"/>
      <protection hidden="1"/>
    </xf>
    <xf numFmtId="0" fontId="48" fillId="3" borderId="0" xfId="0" applyFont="1" applyFill="1" applyAlignment="1">
      <alignment vertical="center"/>
    </xf>
    <xf numFmtId="0" fontId="49" fillId="0" borderId="0" xfId="2" applyFont="1"/>
    <xf numFmtId="0" fontId="49" fillId="4" borderId="0" xfId="2" applyFont="1" applyFill="1"/>
    <xf numFmtId="0" fontId="48" fillId="0" borderId="0" xfId="0" applyFont="1" applyAlignment="1">
      <alignment vertical="center"/>
    </xf>
    <xf numFmtId="0" fontId="28" fillId="4" borderId="0" xfId="0" applyFont="1" applyFill="1" applyAlignment="1">
      <alignment horizontal="center" vertical="center"/>
    </xf>
    <xf numFmtId="0" fontId="28" fillId="4" borderId="0" xfId="0" applyFont="1" applyFill="1" applyAlignment="1">
      <alignment vertical="center"/>
    </xf>
    <xf numFmtId="0" fontId="28" fillId="4" borderId="0" xfId="0" applyFont="1" applyFill="1" applyAlignment="1">
      <alignment vertical="center" wrapText="1"/>
    </xf>
    <xf numFmtId="0" fontId="50" fillId="4" borderId="0" xfId="0" applyFont="1" applyFill="1" applyAlignment="1">
      <alignment vertical="center" wrapText="1"/>
    </xf>
    <xf numFmtId="3" fontId="8" fillId="0" borderId="0" xfId="2" applyNumberFormat="1" applyFont="1" applyProtection="1">
      <protection locked="0"/>
    </xf>
    <xf numFmtId="10" fontId="51" fillId="0" borderId="0" xfId="1" applyNumberFormat="1" applyFont="1" applyAlignment="1" applyProtection="1">
      <alignment horizontal="center"/>
      <protection locked="0"/>
    </xf>
    <xf numFmtId="10" fontId="51" fillId="4" borderId="0" xfId="1" applyNumberFormat="1" applyFont="1" applyFill="1" applyAlignment="1" applyProtection="1">
      <alignment horizontal="center"/>
      <protection locked="0"/>
    </xf>
    <xf numFmtId="3" fontId="51" fillId="0" borderId="35" xfId="2" applyNumberFormat="1" applyFont="1" applyBorder="1" applyProtection="1">
      <protection locked="0"/>
    </xf>
    <xf numFmtId="10" fontId="51" fillId="0" borderId="35" xfId="1" applyNumberFormat="1" applyFont="1" applyBorder="1" applyAlignment="1" applyProtection="1">
      <alignment horizontal="center"/>
      <protection locked="0"/>
    </xf>
    <xf numFmtId="3" fontId="8" fillId="7" borderId="35" xfId="2" applyNumberFormat="1" applyFont="1" applyFill="1" applyBorder="1" applyAlignment="1">
      <alignment horizontal="center"/>
    </xf>
    <xf numFmtId="0" fontId="5" fillId="7" borderId="35" xfId="2" applyFill="1" applyBorder="1" applyAlignment="1">
      <alignment horizontal="center"/>
    </xf>
    <xf numFmtId="3" fontId="5" fillId="7" borderId="35" xfId="2" applyNumberFormat="1" applyFill="1" applyBorder="1" applyAlignment="1">
      <alignment horizontal="center"/>
    </xf>
    <xf numFmtId="10" fontId="5" fillId="21" borderId="35" xfId="1" applyNumberFormat="1" applyFont="1" applyFill="1" applyBorder="1" applyAlignment="1">
      <alignment horizontal="center"/>
    </xf>
    <xf numFmtId="4" fontId="5" fillId="21" borderId="35" xfId="2" applyNumberFormat="1" applyFill="1" applyBorder="1" applyAlignment="1">
      <alignment horizontal="center"/>
    </xf>
    <xf numFmtId="4" fontId="5" fillId="21" borderId="35" xfId="1" applyNumberFormat="1" applyFont="1" applyFill="1" applyBorder="1" applyAlignment="1">
      <alignment horizontal="center"/>
    </xf>
    <xf numFmtId="9" fontId="5" fillId="21" borderId="35" xfId="1" applyFont="1" applyFill="1" applyBorder="1" applyAlignment="1">
      <alignment horizontal="center"/>
    </xf>
    <xf numFmtId="10" fontId="58" fillId="0" borderId="35" xfId="1" applyNumberFormat="1" applyFont="1" applyBorder="1" applyAlignment="1" applyProtection="1">
      <alignment horizontal="center"/>
      <protection locked="0"/>
    </xf>
    <xf numFmtId="3" fontId="58" fillId="0" borderId="35" xfId="2" applyNumberFormat="1" applyFont="1" applyBorder="1" applyProtection="1">
      <protection locked="0"/>
    </xf>
    <xf numFmtId="10" fontId="8" fillId="21" borderId="35" xfId="1" applyNumberFormat="1" applyFont="1" applyFill="1" applyBorder="1" applyAlignment="1">
      <alignment horizontal="center"/>
    </xf>
    <xf numFmtId="3" fontId="8" fillId="21" borderId="35" xfId="2" applyNumberFormat="1" applyFont="1" applyFill="1" applyBorder="1"/>
    <xf numFmtId="0" fontId="5" fillId="21" borderId="35" xfId="2" applyFill="1" applyBorder="1" applyAlignment="1" applyProtection="1">
      <alignment horizontal="center"/>
      <protection locked="0"/>
    </xf>
    <xf numFmtId="3" fontId="5" fillId="21" borderId="35" xfId="2" applyNumberFormat="1" applyFill="1" applyBorder="1" applyAlignment="1" applyProtection="1">
      <alignment horizontal="center"/>
      <protection locked="0"/>
    </xf>
    <xf numFmtId="0" fontId="0" fillId="0" borderId="0" xfId="0" applyAlignment="1">
      <alignment horizontal="center" wrapText="1"/>
    </xf>
    <xf numFmtId="0" fontId="1" fillId="4" borderId="0" xfId="0" applyFont="1" applyFill="1" applyAlignment="1">
      <alignment horizontal="justify" vertical="center" wrapText="1"/>
    </xf>
    <xf numFmtId="0" fontId="0" fillId="0" borderId="0" xfId="0" applyAlignment="1">
      <alignment horizontal="justify" vertical="center" wrapText="1"/>
    </xf>
    <xf numFmtId="0" fontId="59" fillId="4" borderId="0" xfId="0" applyFont="1" applyFill="1" applyAlignment="1">
      <alignment horizontal="left" wrapText="1"/>
    </xf>
    <xf numFmtId="0" fontId="0" fillId="0" borderId="0" xfId="0" applyAlignment="1">
      <alignment vertical="center" wrapText="1"/>
    </xf>
    <xf numFmtId="0" fontId="44" fillId="0" borderId="0" xfId="0" applyFont="1"/>
    <xf numFmtId="0" fontId="21" fillId="4" borderId="0" xfId="0" applyFont="1" applyFill="1" applyAlignment="1">
      <alignment horizontal="center" wrapText="1"/>
    </xf>
    <xf numFmtId="0" fontId="22" fillId="4" borderId="0" xfId="0" applyFont="1" applyFill="1" applyAlignment="1">
      <alignment wrapText="1"/>
    </xf>
    <xf numFmtId="0" fontId="16" fillId="4" borderId="0" xfId="0" applyFont="1" applyFill="1" applyAlignment="1">
      <alignment horizontal="left" vertical="top" wrapText="1"/>
    </xf>
    <xf numFmtId="0" fontId="0" fillId="4" borderId="0" xfId="0" applyFill="1" applyAlignment="1">
      <alignment wrapText="1"/>
    </xf>
    <xf numFmtId="0" fontId="61" fillId="4" borderId="0" xfId="0" applyFont="1" applyFill="1"/>
    <xf numFmtId="0" fontId="68" fillId="4" borderId="0" xfId="0" applyFont="1" applyFill="1"/>
    <xf numFmtId="0" fontId="60" fillId="5" borderId="0" xfId="0" applyFont="1" applyFill="1"/>
    <xf numFmtId="0" fontId="61" fillId="5" borderId="0" xfId="0" applyFont="1" applyFill="1" applyAlignment="1">
      <alignment horizontal="justify" vertical="top"/>
    </xf>
    <xf numFmtId="0" fontId="0" fillId="5" borderId="0" xfId="0" applyFill="1" applyAlignment="1">
      <alignment horizontal="justify" vertical="top"/>
    </xf>
    <xf numFmtId="0" fontId="23" fillId="3" borderId="0" xfId="0" applyFont="1" applyFill="1" applyAlignment="1">
      <alignment horizontal="justify" vertical="justify" wrapText="1"/>
    </xf>
    <xf numFmtId="0" fontId="0" fillId="0" borderId="0" xfId="0" applyAlignment="1">
      <alignment horizontal="justify" vertical="justify" wrapText="1"/>
    </xf>
    <xf numFmtId="0" fontId="63" fillId="0" borderId="0" xfId="0" applyFont="1" applyAlignment="1">
      <alignment horizontal="justify" vertical="center" wrapText="1"/>
    </xf>
    <xf numFmtId="0" fontId="31" fillId="6" borderId="9" xfId="2" applyFont="1" applyFill="1" applyBorder="1" applyAlignment="1">
      <alignment horizontal="center" vertical="center" wrapText="1"/>
    </xf>
    <xf numFmtId="0" fontId="5" fillId="4" borderId="0" xfId="2" applyFill="1" applyAlignment="1">
      <alignment wrapText="1"/>
    </xf>
    <xf numFmtId="0" fontId="5" fillId="0" borderId="0" xfId="2" applyAlignment="1">
      <alignment wrapText="1"/>
    </xf>
    <xf numFmtId="0" fontId="6" fillId="0" borderId="0" xfId="2" applyFont="1" applyAlignment="1">
      <alignment horizontal="center" wrapText="1"/>
    </xf>
    <xf numFmtId="0" fontId="5" fillId="0" borderId="0" xfId="2" applyAlignment="1">
      <alignment horizontal="center" vertical="center" wrapText="1"/>
    </xf>
    <xf numFmtId="0" fontId="5" fillId="0" borderId="0" xfId="2" applyAlignment="1">
      <alignment horizontal="center" wrapText="1"/>
    </xf>
    <xf numFmtId="0" fontId="25" fillId="4" borderId="0" xfId="2" applyFont="1" applyFill="1" applyAlignment="1">
      <alignment wrapText="1"/>
    </xf>
    <xf numFmtId="0" fontId="21" fillId="0" borderId="0" xfId="2" applyFont="1" applyAlignment="1">
      <alignment horizontal="center" wrapText="1"/>
    </xf>
    <xf numFmtId="0" fontId="5" fillId="4" borderId="0" xfId="2" applyFill="1" applyAlignment="1">
      <alignment horizontal="center" vertical="center" wrapText="1"/>
    </xf>
    <xf numFmtId="0" fontId="25" fillId="4" borderId="0" xfId="2" applyFont="1" applyFill="1" applyAlignment="1">
      <alignment horizontal="center" vertical="center" wrapText="1"/>
    </xf>
    <xf numFmtId="0" fontId="5" fillId="4" borderId="0" xfId="2" applyFill="1" applyAlignment="1">
      <alignment horizontal="left" vertical="center" wrapText="1"/>
    </xf>
    <xf numFmtId="0" fontId="25" fillId="4" borderId="0" xfId="2" applyFont="1" applyFill="1" applyAlignment="1">
      <alignment horizontal="left" vertical="center" wrapText="1"/>
    </xf>
    <xf numFmtId="0" fontId="26" fillId="4" borderId="0" xfId="2" applyFont="1" applyFill="1" applyAlignment="1">
      <alignment horizontal="left" vertical="center" wrapText="1"/>
    </xf>
    <xf numFmtId="0" fontId="5" fillId="0" borderId="0" xfId="2" applyAlignment="1">
      <alignment horizontal="left" vertical="center" wrapText="1"/>
    </xf>
    <xf numFmtId="0" fontId="26" fillId="4" borderId="0" xfId="2" applyFont="1" applyFill="1" applyAlignment="1">
      <alignment horizontal="center" wrapText="1"/>
    </xf>
    <xf numFmtId="0" fontId="39" fillId="5" borderId="9" xfId="2" applyFont="1" applyFill="1" applyBorder="1" applyAlignment="1">
      <alignment horizontal="center" vertical="center" wrapText="1"/>
    </xf>
    <xf numFmtId="0" fontId="62" fillId="4" borderId="0" xfId="2" applyFont="1" applyFill="1" applyAlignment="1">
      <alignment wrapText="1"/>
    </xf>
    <xf numFmtId="0" fontId="62" fillId="4" borderId="11" xfId="2" applyFont="1" applyFill="1" applyBorder="1" applyAlignment="1">
      <alignment wrapText="1"/>
    </xf>
    <xf numFmtId="0" fontId="64" fillId="4" borderId="12" xfId="2" applyFont="1" applyFill="1" applyBorder="1" applyAlignment="1">
      <alignment horizontal="center" wrapText="1"/>
    </xf>
    <xf numFmtId="0" fontId="62" fillId="4" borderId="12" xfId="2" applyFont="1" applyFill="1" applyBorder="1" applyAlignment="1">
      <alignment horizontal="center" vertical="center" wrapText="1"/>
    </xf>
    <xf numFmtId="0" fontId="62" fillId="4" borderId="13" xfId="2" applyFont="1" applyFill="1" applyBorder="1" applyAlignment="1">
      <alignment horizontal="center" wrapText="1"/>
    </xf>
    <xf numFmtId="0" fontId="62" fillId="0" borderId="0" xfId="2" applyFont="1" applyAlignment="1">
      <alignment wrapText="1"/>
    </xf>
    <xf numFmtId="0" fontId="64" fillId="0" borderId="0" xfId="2" applyFont="1" applyAlignment="1">
      <alignment horizontal="center" wrapText="1"/>
    </xf>
    <xf numFmtId="0" fontId="62" fillId="0" borderId="0" xfId="2" applyFont="1" applyAlignment="1">
      <alignment horizontal="center" vertical="center" wrapText="1"/>
    </xf>
    <xf numFmtId="0" fontId="62" fillId="0" borderId="0" xfId="2" applyFont="1" applyAlignment="1">
      <alignment horizontal="center" wrapText="1"/>
    </xf>
    <xf numFmtId="0" fontId="36" fillId="4" borderId="0" xfId="2" applyFont="1" applyFill="1" applyAlignment="1">
      <alignment wrapText="1"/>
    </xf>
    <xf numFmtId="0" fontId="36" fillId="0" borderId="0" xfId="2" applyFont="1" applyAlignment="1">
      <alignment horizontal="center" wrapText="1"/>
    </xf>
    <xf numFmtId="0" fontId="36" fillId="0" borderId="0" xfId="2" applyFont="1" applyAlignment="1">
      <alignment wrapText="1"/>
    </xf>
    <xf numFmtId="0" fontId="20" fillId="0" borderId="0" xfId="2" applyFont="1" applyAlignment="1">
      <alignment horizontal="center" wrapText="1"/>
    </xf>
    <xf numFmtId="0" fontId="36" fillId="0" borderId="0" xfId="2" applyFont="1" applyAlignment="1">
      <alignment horizontal="center" vertical="center" wrapText="1"/>
    </xf>
    <xf numFmtId="0" fontId="14" fillId="0" borderId="37" xfId="0" applyFont="1" applyBorder="1" applyAlignment="1" applyProtection="1">
      <alignment horizontal="center" vertical="center"/>
      <protection locked="0"/>
    </xf>
    <xf numFmtId="0" fontId="14" fillId="0" borderId="49" xfId="0" applyFont="1" applyBorder="1" applyAlignment="1" applyProtection="1">
      <alignment horizontal="center" vertical="center"/>
      <protection locked="0"/>
    </xf>
    <xf numFmtId="0" fontId="73" fillId="2" borderId="0" xfId="0" applyFont="1" applyFill="1" applyAlignment="1">
      <alignment vertical="center"/>
    </xf>
    <xf numFmtId="0" fontId="5" fillId="2" borderId="0" xfId="0" applyFont="1" applyFill="1" applyAlignment="1">
      <alignment vertical="center"/>
    </xf>
    <xf numFmtId="0" fontId="44" fillId="2" borderId="0" xfId="0" applyFont="1" applyFill="1" applyAlignment="1">
      <alignment vertical="center"/>
    </xf>
    <xf numFmtId="0" fontId="44" fillId="3" borderId="0" xfId="0" applyFont="1" applyFill="1" applyAlignment="1">
      <alignment vertical="center"/>
    </xf>
    <xf numFmtId="0" fontId="44" fillId="0" borderId="0" xfId="0" applyFont="1" applyAlignment="1">
      <alignment vertical="center"/>
    </xf>
    <xf numFmtId="0" fontId="44" fillId="0" borderId="2" xfId="0" applyFont="1" applyBorder="1" applyAlignment="1">
      <alignment vertical="center"/>
    </xf>
    <xf numFmtId="0" fontId="44" fillId="0" borderId="0" xfId="0" applyFont="1" applyAlignment="1">
      <alignment horizontal="center" vertical="center"/>
    </xf>
    <xf numFmtId="0" fontId="25" fillId="0" borderId="0" xfId="0" applyFont="1" applyAlignment="1">
      <alignment vertical="center"/>
    </xf>
    <xf numFmtId="0" fontId="26" fillId="0" borderId="0" xfId="0" applyFont="1" applyAlignment="1">
      <alignment horizontal="center" vertical="center"/>
    </xf>
    <xf numFmtId="9" fontId="26" fillId="0" borderId="0" xfId="1" applyFont="1" applyAlignment="1">
      <alignment horizontal="center" vertical="center"/>
    </xf>
    <xf numFmtId="0" fontId="26" fillId="0" borderId="0" xfId="0" applyFont="1" applyAlignment="1">
      <alignment vertical="center"/>
    </xf>
    <xf numFmtId="0" fontId="44" fillId="0" borderId="0" xfId="0" applyFont="1" applyAlignment="1">
      <alignment horizontal="justify" vertical="justify" wrapText="1"/>
    </xf>
    <xf numFmtId="0" fontId="44" fillId="3" borderId="0" xfId="0" applyFont="1" applyFill="1"/>
    <xf numFmtId="20" fontId="69" fillId="4" borderId="0" xfId="0" applyNumberFormat="1" applyFont="1" applyFill="1" applyAlignment="1">
      <alignment horizontal="justify" vertical="top"/>
    </xf>
    <xf numFmtId="0" fontId="69" fillId="0" borderId="0" xfId="0" applyFont="1" applyAlignment="1">
      <alignment horizontal="justify" vertical="top"/>
    </xf>
    <xf numFmtId="0" fontId="76" fillId="0" borderId="0" xfId="0" applyFont="1"/>
    <xf numFmtId="0" fontId="76" fillId="3" borderId="0" xfId="0" applyFont="1" applyFill="1"/>
    <xf numFmtId="0" fontId="23" fillId="5" borderId="0" xfId="0" applyFont="1" applyFill="1" applyAlignment="1">
      <alignment horizontal="justify" vertical="justify" wrapText="1"/>
    </xf>
    <xf numFmtId="0" fontId="44" fillId="0" borderId="0" xfId="0" applyFont="1" applyAlignment="1">
      <alignment horizontal="left" vertical="top"/>
    </xf>
    <xf numFmtId="0" fontId="79" fillId="0" borderId="0" xfId="0" applyFont="1" applyAlignment="1">
      <alignment horizontal="center" vertical="center" wrapText="1"/>
    </xf>
    <xf numFmtId="0" fontId="0" fillId="0" borderId="0" xfId="0" applyAlignment="1">
      <alignment horizontal="justify" vertical="top"/>
    </xf>
    <xf numFmtId="0" fontId="77" fillId="0" borderId="0" xfId="0" applyFont="1" applyAlignment="1">
      <alignment horizontal="right"/>
    </xf>
    <xf numFmtId="0" fontId="75" fillId="0" borderId="0" xfId="0" applyFont="1" applyAlignment="1">
      <alignment horizontal="center"/>
    </xf>
    <xf numFmtId="0" fontId="76" fillId="0" borderId="0" xfId="0" applyFont="1" applyAlignment="1">
      <alignment horizontal="center"/>
    </xf>
    <xf numFmtId="0" fontId="65" fillId="0" borderId="0" xfId="0" applyFont="1" applyAlignment="1">
      <alignment horizontal="right"/>
    </xf>
    <xf numFmtId="0" fontId="8" fillId="0" borderId="0" xfId="0" applyFont="1" applyAlignment="1">
      <alignment horizontal="center"/>
    </xf>
    <xf numFmtId="0" fontId="44" fillId="0" borderId="0" xfId="0" applyFont="1" applyAlignment="1">
      <alignment horizontal="center"/>
    </xf>
    <xf numFmtId="0" fontId="8" fillId="25" borderId="37" xfId="0" applyFont="1" applyFill="1" applyBorder="1" applyAlignment="1">
      <alignment horizontal="center" vertical="center"/>
    </xf>
    <xf numFmtId="0" fontId="8" fillId="25" borderId="49" xfId="0" applyFont="1" applyFill="1" applyBorder="1" applyAlignment="1">
      <alignment horizontal="center" vertical="center"/>
    </xf>
    <xf numFmtId="0" fontId="63" fillId="0" borderId="0" xfId="0" applyFont="1" applyAlignment="1">
      <alignment vertical="center" wrapText="1"/>
    </xf>
    <xf numFmtId="0" fontId="0" fillId="0" borderId="0" xfId="0" applyAlignment="1">
      <alignment horizontal="left" vertical="top" wrapText="1"/>
    </xf>
    <xf numFmtId="0" fontId="8" fillId="0" borderId="35" xfId="2" applyFont="1" applyBorder="1" applyAlignment="1">
      <alignment horizontal="center"/>
    </xf>
    <xf numFmtId="0" fontId="80" fillId="0" borderId="0" xfId="0" applyFont="1" applyAlignment="1">
      <alignment horizontal="center" vertical="center" wrapText="1"/>
    </xf>
    <xf numFmtId="0" fontId="84" fillId="0" borderId="0" xfId="0" applyFont="1" applyAlignment="1">
      <alignment horizontal="center" vertical="center" wrapText="1"/>
    </xf>
    <xf numFmtId="0" fontId="5" fillId="3" borderId="0" xfId="0" applyFont="1" applyFill="1" applyAlignment="1">
      <alignment horizontal="justify" vertical="center" wrapText="1"/>
    </xf>
    <xf numFmtId="0" fontId="80" fillId="0" borderId="0" xfId="0" applyFont="1" applyAlignment="1">
      <alignment vertical="center" wrapText="1"/>
    </xf>
    <xf numFmtId="0" fontId="44" fillId="4" borderId="0" xfId="0" applyFont="1" applyFill="1" applyAlignment="1">
      <alignment vertical="center" wrapText="1"/>
    </xf>
    <xf numFmtId="0" fontId="86" fillId="0" borderId="0" xfId="0" applyFont="1"/>
    <xf numFmtId="0" fontId="8" fillId="15" borderId="35" xfId="2" applyFont="1" applyFill="1" applyBorder="1" applyAlignment="1">
      <alignment horizontal="center"/>
    </xf>
    <xf numFmtId="0" fontId="8" fillId="16" borderId="35" xfId="2" applyFont="1" applyFill="1" applyBorder="1" applyAlignment="1">
      <alignment horizontal="center"/>
    </xf>
    <xf numFmtId="0" fontId="8" fillId="17" borderId="35" xfId="2" applyFont="1" applyFill="1" applyBorder="1" applyAlignment="1">
      <alignment horizontal="center"/>
    </xf>
    <xf numFmtId="0" fontId="8" fillId="18" borderId="35" xfId="2" applyFont="1" applyFill="1" applyBorder="1" applyAlignment="1">
      <alignment horizontal="center"/>
    </xf>
    <xf numFmtId="0" fontId="8" fillId="19" borderId="35" xfId="2" applyFont="1" applyFill="1" applyBorder="1" applyAlignment="1">
      <alignment horizontal="center"/>
    </xf>
    <xf numFmtId="0" fontId="5" fillId="0" borderId="35" xfId="2" applyBorder="1" applyAlignment="1">
      <alignment horizontal="center"/>
    </xf>
    <xf numFmtId="0" fontId="86" fillId="4" borderId="0" xfId="0" applyFont="1" applyFill="1"/>
    <xf numFmtId="0" fontId="5" fillId="0" borderId="0" xfId="2" applyAlignment="1">
      <alignment horizontal="center"/>
    </xf>
    <xf numFmtId="0" fontId="5" fillId="21" borderId="35" xfId="2" applyFill="1" applyBorder="1" applyAlignment="1">
      <alignment horizontal="center" vertical="center"/>
    </xf>
    <xf numFmtId="0" fontId="74" fillId="21" borderId="35" xfId="2" applyFont="1" applyFill="1" applyBorder="1" applyAlignment="1">
      <alignment horizontal="center"/>
    </xf>
    <xf numFmtId="3" fontId="74" fillId="21" borderId="35" xfId="2" applyNumberFormat="1" applyFont="1" applyFill="1" applyBorder="1" applyAlignment="1">
      <alignment horizontal="right"/>
    </xf>
    <xf numFmtId="0" fontId="18" fillId="20" borderId="35" xfId="2" applyFont="1" applyFill="1" applyBorder="1" applyAlignment="1">
      <alignment horizontal="center"/>
    </xf>
    <xf numFmtId="0" fontId="0" fillId="3" borderId="0" xfId="0" applyFill="1" applyAlignment="1">
      <alignment horizontal="justify" vertical="justify" wrapText="1"/>
    </xf>
    <xf numFmtId="0" fontId="0" fillId="0" borderId="0" xfId="0" applyAlignment="1">
      <alignment wrapText="1"/>
    </xf>
    <xf numFmtId="0" fontId="16" fillId="4" borderId="0" xfId="0" applyFont="1" applyFill="1" applyAlignment="1">
      <alignment vertical="top" wrapText="1"/>
    </xf>
    <xf numFmtId="0" fontId="62" fillId="0" borderId="0" xfId="2" applyFont="1" applyAlignment="1">
      <alignment horizontal="justify" vertical="justify" wrapText="1"/>
    </xf>
    <xf numFmtId="0" fontId="35" fillId="4" borderId="12" xfId="0" applyFont="1" applyFill="1" applyBorder="1" applyAlignment="1">
      <alignment vertical="center" wrapText="1"/>
    </xf>
    <xf numFmtId="0" fontId="46" fillId="13" borderId="25" xfId="0" applyFont="1" applyFill="1" applyBorder="1" applyAlignment="1">
      <alignment horizontal="center" vertical="center" wrapText="1"/>
    </xf>
    <xf numFmtId="20" fontId="78" fillId="4" borderId="0" xfId="0" applyNumberFormat="1" applyFont="1" applyFill="1" applyAlignment="1">
      <alignment horizontal="center" vertical="top"/>
    </xf>
    <xf numFmtId="0" fontId="17" fillId="0" borderId="0" xfId="0" applyFont="1" applyAlignment="1">
      <alignment horizontal="center" vertical="top"/>
    </xf>
    <xf numFmtId="0" fontId="5" fillId="3" borderId="0" xfId="0" applyFont="1" applyFill="1" applyAlignment="1">
      <alignment horizontal="justify" vertical="top" wrapText="1"/>
    </xf>
    <xf numFmtId="0" fontId="42" fillId="2" borderId="9" xfId="2" applyFont="1" applyFill="1" applyBorder="1" applyAlignment="1">
      <alignment horizontal="center" vertical="center" wrapText="1"/>
    </xf>
    <xf numFmtId="0" fontId="11" fillId="4" borderId="37" xfId="2" applyFont="1" applyFill="1" applyBorder="1" applyAlignment="1">
      <alignment horizontal="center" vertical="center" wrapText="1"/>
    </xf>
    <xf numFmtId="0" fontId="11" fillId="4" borderId="74" xfId="2" applyFont="1" applyFill="1" applyBorder="1" applyAlignment="1">
      <alignment horizontal="center" vertical="top" wrapText="1"/>
    </xf>
    <xf numFmtId="0" fontId="11" fillId="4" borderId="9" xfId="2" applyFont="1" applyFill="1" applyBorder="1" applyAlignment="1">
      <alignment horizontal="center" vertical="center" wrapText="1"/>
    </xf>
    <xf numFmtId="0" fontId="11" fillId="4" borderId="74" xfId="2" applyFont="1" applyFill="1" applyBorder="1" applyAlignment="1">
      <alignment horizontal="left" vertical="center" wrapText="1"/>
    </xf>
    <xf numFmtId="0" fontId="44" fillId="4" borderId="0" xfId="0" applyFont="1" applyFill="1" applyAlignment="1">
      <alignment vertical="center"/>
    </xf>
    <xf numFmtId="20" fontId="44" fillId="4" borderId="0" xfId="0" applyNumberFormat="1" applyFont="1" applyFill="1" applyAlignment="1">
      <alignment horizontal="justify" vertical="top"/>
    </xf>
    <xf numFmtId="0" fontId="44" fillId="0" borderId="0" xfId="0" applyFont="1" applyAlignment="1">
      <alignment horizontal="justify" vertical="top"/>
    </xf>
    <xf numFmtId="0" fontId="85" fillId="4" borderId="0" xfId="0" applyFont="1" applyFill="1"/>
    <xf numFmtId="0" fontId="5" fillId="4" borderId="0" xfId="0" applyFont="1" applyFill="1" applyAlignment="1">
      <alignment horizontal="justify" vertical="justify"/>
    </xf>
    <xf numFmtId="0" fontId="0" fillId="4" borderId="0" xfId="0" applyFill="1" applyAlignment="1">
      <alignment horizontal="justify" vertical="justify"/>
    </xf>
    <xf numFmtId="0" fontId="85" fillId="3" borderId="0" xfId="0" applyFont="1" applyFill="1"/>
    <xf numFmtId="0" fontId="93" fillId="3" borderId="0" xfId="0" applyFont="1" applyFill="1" applyAlignment="1">
      <alignment horizontal="left" vertical="center" wrapText="1"/>
    </xf>
    <xf numFmtId="0" fontId="93" fillId="3" borderId="0" xfId="0" applyFont="1" applyFill="1" applyAlignment="1">
      <alignment horizontal="center" vertical="center" wrapText="1"/>
    </xf>
    <xf numFmtId="0" fontId="94" fillId="0" borderId="0" xfId="0" applyFont="1" applyAlignment="1">
      <alignment vertical="center" wrapText="1"/>
    </xf>
    <xf numFmtId="0" fontId="95" fillId="0" borderId="0" xfId="0" applyFont="1" applyAlignment="1">
      <alignment vertical="center" wrapText="1"/>
    </xf>
    <xf numFmtId="0" fontId="90" fillId="0" borderId="0" xfId="0" applyFont="1" applyAlignment="1">
      <alignment vertical="center" wrapText="1"/>
    </xf>
    <xf numFmtId="0" fontId="18" fillId="0" borderId="0" xfId="2" applyFont="1" applyAlignment="1">
      <alignment horizontal="center" wrapText="1"/>
    </xf>
    <xf numFmtId="0" fontId="75" fillId="9" borderId="37" xfId="0" applyFont="1" applyFill="1" applyBorder="1" applyAlignment="1">
      <alignment horizontal="center" vertical="center" wrapText="1"/>
    </xf>
    <xf numFmtId="0" fontId="8" fillId="10" borderId="37" xfId="0" applyFont="1" applyFill="1" applyBorder="1" applyAlignment="1">
      <alignment horizontal="center" vertical="center" wrapText="1"/>
    </xf>
    <xf numFmtId="0" fontId="8" fillId="8" borderId="37" xfId="0" applyFont="1" applyFill="1" applyBorder="1" applyAlignment="1">
      <alignment horizontal="center" vertical="center" wrapText="1"/>
    </xf>
    <xf numFmtId="0" fontId="8" fillId="9" borderId="37" xfId="0" applyFont="1" applyFill="1" applyBorder="1" applyAlignment="1">
      <alignment horizontal="center" vertical="center" wrapText="1"/>
    </xf>
    <xf numFmtId="0" fontId="75" fillId="7" borderId="39" xfId="0" applyFont="1" applyFill="1" applyBorder="1" applyAlignment="1">
      <alignment horizontal="center" vertical="center" wrapText="1"/>
    </xf>
    <xf numFmtId="0" fontId="44" fillId="0" borderId="62" xfId="0" applyFont="1" applyBorder="1" applyAlignment="1">
      <alignment horizontal="center"/>
    </xf>
    <xf numFmtId="0" fontId="5" fillId="3" borderId="0" xfId="0" applyFont="1" applyFill="1" applyAlignment="1">
      <alignment horizontal="left" vertical="center" wrapText="1"/>
    </xf>
    <xf numFmtId="0" fontId="5" fillId="3" borderId="0" xfId="0" applyFont="1" applyFill="1" applyAlignment="1">
      <alignment horizontal="left" wrapText="1"/>
    </xf>
    <xf numFmtId="0" fontId="100" fillId="0" borderId="0" xfId="0" applyFont="1" applyAlignment="1">
      <alignment horizontal="center"/>
    </xf>
    <xf numFmtId="0" fontId="0" fillId="3" borderId="90" xfId="0" applyFill="1" applyBorder="1"/>
    <xf numFmtId="0" fontId="0" fillId="3" borderId="81" xfId="0" applyFill="1" applyBorder="1" applyAlignment="1">
      <alignment horizontal="center" wrapText="1"/>
    </xf>
    <xf numFmtId="0" fontId="4" fillId="4" borderId="88" xfId="0" applyFont="1" applyFill="1" applyBorder="1" applyAlignment="1">
      <alignment vertical="top"/>
    </xf>
    <xf numFmtId="0" fontId="103" fillId="3" borderId="0" xfId="0" applyFont="1" applyFill="1"/>
    <xf numFmtId="0" fontId="26" fillId="32" borderId="39" xfId="0" applyFont="1" applyFill="1" applyBorder="1" applyAlignment="1">
      <alignment horizontal="center" vertical="center" wrapText="1"/>
    </xf>
    <xf numFmtId="0" fontId="0" fillId="4" borderId="97" xfId="0" applyFill="1" applyBorder="1"/>
    <xf numFmtId="0" fontId="26" fillId="32" borderId="98" xfId="0" applyFont="1" applyFill="1" applyBorder="1" applyAlignment="1">
      <alignment horizontal="center" vertical="center" wrapText="1"/>
    </xf>
    <xf numFmtId="0" fontId="0" fillId="4" borderId="99" xfId="0" applyFill="1" applyBorder="1"/>
    <xf numFmtId="0" fontId="26" fillId="32" borderId="43" xfId="0" applyFont="1" applyFill="1" applyBorder="1" applyAlignment="1">
      <alignment horizontal="center" vertical="center" wrapText="1"/>
    </xf>
    <xf numFmtId="0" fontId="8" fillId="3" borderId="0" xfId="0" applyFont="1" applyFill="1" applyAlignment="1">
      <alignment wrapText="1"/>
    </xf>
    <xf numFmtId="0" fontId="93" fillId="3" borderId="0" xfId="0" applyFont="1" applyFill="1" applyAlignment="1">
      <alignment vertical="center" wrapText="1"/>
    </xf>
    <xf numFmtId="0" fontId="102" fillId="0" borderId="0" xfId="0" applyFont="1" applyAlignment="1">
      <alignment horizontal="center"/>
    </xf>
    <xf numFmtId="0" fontId="0" fillId="0" borderId="0" xfId="0" applyAlignment="1">
      <alignment horizontal="right"/>
    </xf>
    <xf numFmtId="0" fontId="44" fillId="0" borderId="0" xfId="0" applyFont="1" applyAlignment="1">
      <alignment horizontal="left" vertical="top" wrapText="1"/>
    </xf>
    <xf numFmtId="0" fontId="105" fillId="0" borderId="0" xfId="0" applyFont="1"/>
    <xf numFmtId="0" fontId="44" fillId="0" borderId="104" xfId="0" applyFont="1" applyBorder="1" applyAlignment="1">
      <alignment horizontal="center"/>
    </xf>
    <xf numFmtId="0" fontId="44" fillId="0" borderId="72" xfId="0" applyFont="1" applyBorder="1" applyAlignment="1">
      <alignment horizontal="center"/>
    </xf>
    <xf numFmtId="0" fontId="44" fillId="0" borderId="107" xfId="0" applyFont="1" applyBorder="1" applyAlignment="1">
      <alignment horizontal="center"/>
    </xf>
    <xf numFmtId="0" fontId="65" fillId="10" borderId="111" xfId="0" applyFont="1" applyFill="1" applyBorder="1" applyAlignment="1">
      <alignment horizontal="center" vertical="center"/>
    </xf>
    <xf numFmtId="0" fontId="65" fillId="10" borderId="112" xfId="0" applyFont="1" applyFill="1" applyBorder="1" applyAlignment="1">
      <alignment horizontal="center" vertical="center"/>
    </xf>
    <xf numFmtId="0" fontId="65" fillId="10" borderId="113" xfId="0" applyFont="1" applyFill="1" applyBorder="1" applyAlignment="1">
      <alignment horizontal="center" vertical="center"/>
    </xf>
    <xf numFmtId="0" fontId="0" fillId="7" borderId="37" xfId="0" applyFill="1" applyBorder="1" applyAlignment="1">
      <alignment horizontal="right" wrapText="1"/>
    </xf>
    <xf numFmtId="0" fontId="0" fillId="8" borderId="41" xfId="0" applyFill="1" applyBorder="1" applyAlignment="1">
      <alignment horizontal="right" wrapText="1"/>
    </xf>
    <xf numFmtId="0" fontId="0" fillId="8" borderId="37" xfId="0" applyFill="1" applyBorder="1" applyAlignment="1">
      <alignment horizontal="right" wrapText="1"/>
    </xf>
    <xf numFmtId="0" fontId="5" fillId="3" borderId="0" xfId="0" applyFont="1" applyFill="1" applyAlignment="1">
      <alignment horizontal="left" vertical="center"/>
    </xf>
    <xf numFmtId="0" fontId="0" fillId="9" borderId="37" xfId="0" applyFill="1" applyBorder="1" applyAlignment="1">
      <alignment horizontal="right" wrapText="1"/>
    </xf>
    <xf numFmtId="0" fontId="0" fillId="10" borderId="37" xfId="0" applyFill="1" applyBorder="1" applyAlignment="1">
      <alignment horizontal="right" wrapText="1"/>
    </xf>
    <xf numFmtId="0" fontId="66" fillId="0" borderId="0" xfId="0" applyFont="1" applyAlignment="1">
      <alignment horizontal="center" vertical="center" wrapText="1"/>
    </xf>
    <xf numFmtId="0" fontId="25" fillId="0" borderId="0" xfId="2" applyFont="1"/>
    <xf numFmtId="0" fontId="75" fillId="34" borderId="37" xfId="0" applyFont="1" applyFill="1" applyBorder="1" applyAlignment="1">
      <alignment horizontal="center"/>
    </xf>
    <xf numFmtId="0" fontId="8" fillId="34" borderId="37" xfId="0" applyFont="1" applyFill="1" applyBorder="1" applyAlignment="1">
      <alignment horizontal="center"/>
    </xf>
    <xf numFmtId="0" fontId="65" fillId="34" borderId="37" xfId="0" applyFont="1" applyFill="1" applyBorder="1" applyAlignment="1">
      <alignment horizontal="right"/>
    </xf>
    <xf numFmtId="0" fontId="74" fillId="34" borderId="37" xfId="0" applyFont="1" applyFill="1" applyBorder="1" applyAlignment="1">
      <alignment horizontal="center" vertical="center" wrapText="1"/>
    </xf>
    <xf numFmtId="20" fontId="65" fillId="12" borderId="115" xfId="0" applyNumberFormat="1" applyFont="1" applyFill="1" applyBorder="1" applyAlignment="1">
      <alignment horizontal="center" vertical="center"/>
    </xf>
    <xf numFmtId="20" fontId="65" fillId="12" borderId="117" xfId="0" applyNumberFormat="1" applyFont="1" applyFill="1" applyBorder="1" applyAlignment="1">
      <alignment horizontal="center" vertical="center"/>
    </xf>
    <xf numFmtId="20" fontId="65" fillId="12" borderId="123" xfId="0" applyNumberFormat="1" applyFont="1" applyFill="1" applyBorder="1" applyAlignment="1">
      <alignment horizontal="center" vertical="center"/>
    </xf>
    <xf numFmtId="20" fontId="65" fillId="33" borderId="114" xfId="0" applyNumberFormat="1" applyFont="1" applyFill="1" applyBorder="1" applyAlignment="1">
      <alignment horizontal="center" vertical="center"/>
    </xf>
    <xf numFmtId="0" fontId="65" fillId="33" borderId="114" xfId="0" applyFont="1" applyFill="1" applyBorder="1" applyAlignment="1">
      <alignment horizontal="center" vertical="center"/>
    </xf>
    <xf numFmtId="0" fontId="108" fillId="0" borderId="0" xfId="0" applyFont="1"/>
    <xf numFmtId="0" fontId="109" fillId="3" borderId="0" xfId="0" applyFont="1" applyFill="1" applyProtection="1">
      <protection locked="0"/>
    </xf>
    <xf numFmtId="0" fontId="5" fillId="3" borderId="0" xfId="0" applyFont="1" applyFill="1" applyAlignment="1" applyProtection="1">
      <alignment horizontal="left" vertical="top"/>
      <protection locked="0"/>
    </xf>
    <xf numFmtId="0" fontId="79" fillId="3" borderId="0" xfId="0" applyFont="1" applyFill="1" applyAlignment="1">
      <alignment horizontal="center" vertical="top" wrapText="1"/>
    </xf>
    <xf numFmtId="0" fontId="79" fillId="0" borderId="0" xfId="0" applyFont="1" applyAlignment="1">
      <alignment horizontal="center" vertical="top" wrapText="1"/>
    </xf>
    <xf numFmtId="0" fontId="91" fillId="0" borderId="0" xfId="3" applyAlignment="1" applyProtection="1"/>
    <xf numFmtId="0" fontId="77" fillId="34" borderId="37" xfId="0" applyFont="1" applyFill="1" applyBorder="1" applyAlignment="1">
      <alignment horizontal="center"/>
    </xf>
    <xf numFmtId="0" fontId="111" fillId="30" borderId="0" xfId="0" applyFont="1" applyFill="1" applyAlignment="1">
      <alignment horizontal="center"/>
    </xf>
    <xf numFmtId="0" fontId="111" fillId="0" borderId="0" xfId="0" applyFont="1" applyAlignment="1">
      <alignment horizontal="center"/>
    </xf>
    <xf numFmtId="0" fontId="0" fillId="3" borderId="0" xfId="0" applyFill="1" applyAlignment="1">
      <alignment vertical="center" wrapText="1"/>
    </xf>
    <xf numFmtId="0" fontId="0" fillId="3" borderId="80" xfId="0" applyFill="1" applyBorder="1"/>
    <xf numFmtId="0" fontId="113" fillId="3" borderId="86" xfId="0" applyFont="1" applyFill="1" applyBorder="1" applyAlignment="1">
      <alignment horizontal="right" vertical="center" wrapText="1"/>
    </xf>
    <xf numFmtId="0" fontId="0" fillId="3" borderId="0" xfId="0" applyFill="1" applyAlignment="1">
      <alignment horizontal="left" vertical="center"/>
    </xf>
    <xf numFmtId="0" fontId="114" fillId="30" borderId="0" xfId="0" applyFont="1" applyFill="1" applyAlignment="1">
      <alignment horizontal="center"/>
    </xf>
    <xf numFmtId="0" fontId="1" fillId="3" borderId="0" xfId="0" applyFont="1" applyFill="1"/>
    <xf numFmtId="0" fontId="115" fillId="30" borderId="0" xfId="0" applyFont="1" applyFill="1" applyAlignment="1">
      <alignment horizontal="center"/>
    </xf>
    <xf numFmtId="0" fontId="115" fillId="0" borderId="0" xfId="0" applyFont="1" applyAlignment="1">
      <alignment horizontal="center"/>
    </xf>
    <xf numFmtId="0" fontId="26" fillId="29" borderId="86" xfId="0" applyFont="1" applyFill="1" applyBorder="1" applyAlignment="1">
      <alignment horizontal="center"/>
    </xf>
    <xf numFmtId="0" fontId="66" fillId="27" borderId="0" xfId="0" applyFont="1" applyFill="1" applyAlignment="1">
      <alignment horizontal="center" vertical="top" wrapText="1"/>
    </xf>
    <xf numFmtId="0" fontId="75" fillId="10" borderId="37" xfId="0" applyFont="1" applyFill="1" applyBorder="1" applyAlignment="1">
      <alignment horizontal="center" vertical="center" wrapText="1"/>
    </xf>
    <xf numFmtId="0" fontId="75" fillId="7" borderId="37" xfId="0" applyFont="1" applyFill="1" applyBorder="1" applyAlignment="1">
      <alignment horizontal="center" vertical="center" wrapText="1"/>
    </xf>
    <xf numFmtId="0" fontId="17" fillId="10" borderId="39" xfId="0" applyFont="1" applyFill="1" applyBorder="1" applyAlignment="1">
      <alignment horizontal="right"/>
    </xf>
    <xf numFmtId="0" fontId="17" fillId="10" borderId="44" xfId="0" applyFont="1" applyFill="1" applyBorder="1" applyAlignment="1">
      <alignment horizontal="right"/>
    </xf>
    <xf numFmtId="0" fontId="67" fillId="0" borderId="0" xfId="3" applyFont="1" applyAlignment="1" applyProtection="1">
      <alignment horizontal="center" vertical="center" wrapText="1"/>
    </xf>
    <xf numFmtId="0" fontId="44" fillId="0" borderId="0" xfId="0" applyFont="1" applyAlignment="1">
      <alignment vertical="top" wrapText="1"/>
    </xf>
    <xf numFmtId="0" fontId="117" fillId="0" borderId="0" xfId="0" applyFont="1" applyAlignment="1">
      <alignment horizontal="right" vertical="top" wrapText="1"/>
    </xf>
    <xf numFmtId="0" fontId="76" fillId="5" borderId="41" xfId="0" applyFont="1" applyFill="1" applyBorder="1" applyAlignment="1" applyProtection="1">
      <alignment horizontal="center" vertical="center" wrapText="1"/>
      <protection locked="0"/>
    </xf>
    <xf numFmtId="0" fontId="76" fillId="5" borderId="37" xfId="0" applyFont="1" applyFill="1" applyBorder="1" applyAlignment="1" applyProtection="1">
      <alignment horizontal="center" vertical="center" wrapText="1"/>
      <protection locked="0"/>
    </xf>
    <xf numFmtId="0" fontId="44" fillId="5" borderId="41" xfId="0" applyFont="1" applyFill="1" applyBorder="1" applyAlignment="1" applyProtection="1">
      <alignment horizontal="center" vertical="center" wrapText="1"/>
      <protection locked="0"/>
    </xf>
    <xf numFmtId="0" fontId="44" fillId="5" borderId="37" xfId="0" applyFont="1" applyFill="1" applyBorder="1" applyAlignment="1" applyProtection="1">
      <alignment horizontal="center" vertical="center" wrapText="1"/>
      <protection locked="0"/>
    </xf>
    <xf numFmtId="0" fontId="0" fillId="0" borderId="0" xfId="0" applyAlignment="1">
      <alignment horizontal="center"/>
    </xf>
    <xf numFmtId="0" fontId="44" fillId="34" borderId="37" xfId="0" applyFont="1" applyFill="1" applyBorder="1"/>
    <xf numFmtId="0" fontId="65" fillId="34" borderId="41" xfId="0" applyFont="1" applyFill="1" applyBorder="1" applyAlignment="1">
      <alignment horizontal="center" vertical="center"/>
    </xf>
    <xf numFmtId="0" fontId="65" fillId="34" borderId="37" xfId="0" applyFont="1" applyFill="1" applyBorder="1" applyAlignment="1">
      <alignment horizontal="center" vertical="center"/>
    </xf>
    <xf numFmtId="0" fontId="65" fillId="34" borderId="120" xfId="0" applyFont="1" applyFill="1" applyBorder="1" applyAlignment="1">
      <alignment horizontal="center" vertical="center"/>
    </xf>
    <xf numFmtId="0" fontId="44" fillId="34" borderId="37" xfId="0" applyFont="1" applyFill="1" applyBorder="1" applyAlignment="1">
      <alignment horizontal="center"/>
    </xf>
    <xf numFmtId="0" fontId="76" fillId="34" borderId="37" xfId="0" applyFont="1" applyFill="1" applyBorder="1" applyAlignment="1">
      <alignment horizontal="center"/>
    </xf>
    <xf numFmtId="0" fontId="1" fillId="3" borderId="0" xfId="0" applyFont="1" applyFill="1" applyProtection="1">
      <protection locked="0"/>
    </xf>
    <xf numFmtId="164" fontId="51" fillId="0" borderId="35" xfId="4" applyNumberFormat="1" applyFont="1" applyBorder="1" applyAlignment="1" applyProtection="1">
      <alignment horizontal="center"/>
      <protection locked="0"/>
    </xf>
    <xf numFmtId="0" fontId="67" fillId="29" borderId="0" xfId="3" applyFont="1" applyFill="1" applyAlignment="1" applyProtection="1">
      <alignment horizontal="center" vertical="center"/>
    </xf>
    <xf numFmtId="0" fontId="67" fillId="29" borderId="0" xfId="3" applyFont="1" applyFill="1" applyAlignment="1" applyProtection="1">
      <alignment horizontal="center" vertical="center" wrapText="1"/>
    </xf>
    <xf numFmtId="0" fontId="70" fillId="3" borderId="0" xfId="0" applyFont="1" applyFill="1" applyAlignment="1">
      <alignment horizontal="center" vertical="top" wrapText="1"/>
    </xf>
    <xf numFmtId="0" fontId="70" fillId="0" borderId="0" xfId="0" applyFont="1" applyAlignment="1">
      <alignment horizontal="center" vertical="top" wrapText="1"/>
    </xf>
    <xf numFmtId="0" fontId="97" fillId="29" borderId="0" xfId="0" applyFont="1" applyFill="1" applyAlignment="1">
      <alignment horizontal="center" vertical="center" wrapText="1"/>
    </xf>
    <xf numFmtId="0" fontId="44" fillId="0" borderId="0" xfId="0" applyFont="1" applyAlignment="1">
      <alignment horizontal="left" vertical="top" wrapText="1"/>
    </xf>
    <xf numFmtId="0" fontId="44" fillId="0" borderId="0" xfId="0" applyFont="1" applyAlignment="1">
      <alignment horizontal="left" vertical="top"/>
    </xf>
    <xf numFmtId="0" fontId="0" fillId="0" borderId="0" xfId="0" applyAlignment="1">
      <alignment horizontal="left" vertical="top"/>
    </xf>
    <xf numFmtId="0" fontId="79" fillId="3" borderId="0" xfId="0" applyFont="1" applyFill="1" applyAlignment="1">
      <alignment horizontal="center" vertical="top" wrapText="1"/>
    </xf>
    <xf numFmtId="0" fontId="79" fillId="0" borderId="0" xfId="0" applyFont="1" applyAlignment="1">
      <alignment horizontal="center" vertical="top" wrapText="1"/>
    </xf>
    <xf numFmtId="0" fontId="82" fillId="0" borderId="0" xfId="0" applyFont="1" applyAlignment="1">
      <alignment horizontal="left" vertical="top" wrapText="1"/>
    </xf>
    <xf numFmtId="0" fontId="82" fillId="0" borderId="0" xfId="0" applyFont="1" applyAlignment="1">
      <alignment horizontal="left" vertical="top"/>
    </xf>
    <xf numFmtId="0" fontId="83" fillId="0" borderId="0" xfId="0" applyFont="1" applyAlignment="1">
      <alignment horizontal="left" vertical="top"/>
    </xf>
    <xf numFmtId="0" fontId="116" fillId="29" borderId="0" xfId="0" applyFont="1" applyFill="1" applyAlignment="1">
      <alignment horizontal="center" vertical="center" wrapText="1"/>
    </xf>
    <xf numFmtId="0" fontId="116" fillId="29" borderId="0" xfId="0" applyFont="1" applyFill="1" applyAlignment="1">
      <alignment vertical="center" wrapText="1"/>
    </xf>
    <xf numFmtId="0" fontId="5" fillId="3" borderId="0" xfId="0" applyFont="1" applyFill="1" applyAlignment="1" applyProtection="1">
      <alignment horizontal="left" vertical="top" wrapText="1"/>
      <protection locked="0"/>
    </xf>
    <xf numFmtId="0" fontId="5" fillId="3" borderId="0" xfId="0" applyFont="1" applyFill="1" applyAlignment="1" applyProtection="1">
      <alignment horizontal="left" vertical="top"/>
      <protection locked="0"/>
    </xf>
    <xf numFmtId="0" fontId="96" fillId="3" borderId="0" xfId="0" applyFont="1" applyFill="1" applyAlignment="1">
      <alignment horizontal="center" vertical="center" wrapText="1"/>
    </xf>
    <xf numFmtId="0" fontId="65" fillId="3" borderId="0" xfId="0" applyFont="1" applyFill="1" applyAlignment="1">
      <alignment horizontal="center" vertical="center" wrapText="1"/>
    </xf>
    <xf numFmtId="0" fontId="65" fillId="0" borderId="0" xfId="0" applyFont="1" applyAlignment="1">
      <alignment horizontal="center" vertical="center"/>
    </xf>
    <xf numFmtId="0" fontId="44" fillId="3" borderId="61" xfId="0" applyFont="1" applyFill="1" applyBorder="1" applyAlignment="1">
      <alignment horizontal="left" vertical="top" wrapText="1"/>
    </xf>
    <xf numFmtId="0" fontId="44" fillId="3" borderId="0" xfId="0" applyFont="1" applyFill="1" applyAlignment="1">
      <alignment horizontal="left" vertical="center"/>
    </xf>
    <xf numFmtId="0" fontId="0" fillId="0" borderId="0" xfId="0" applyAlignment="1">
      <alignment horizontal="left" vertical="top" wrapText="1"/>
    </xf>
    <xf numFmtId="0" fontId="49" fillId="3"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80" fillId="29" borderId="0" xfId="0" applyFont="1" applyFill="1" applyAlignment="1">
      <alignment horizontal="center" vertical="center" wrapText="1"/>
    </xf>
    <xf numFmtId="0" fontId="80" fillId="29" borderId="0" xfId="0" applyFont="1" applyFill="1" applyAlignment="1">
      <alignment vertical="center" wrapText="1"/>
    </xf>
    <xf numFmtId="0" fontId="5" fillId="4" borderId="0" xfId="0" applyFont="1" applyFill="1" applyAlignment="1">
      <alignment horizontal="justify" vertical="top" wrapText="1"/>
    </xf>
    <xf numFmtId="0" fontId="35" fillId="0" borderId="0" xfId="0" applyFont="1" applyAlignment="1">
      <alignment horizontal="justify" vertical="top" wrapText="1"/>
    </xf>
    <xf numFmtId="0" fontId="61" fillId="4" borderId="0" xfId="0" applyFont="1" applyFill="1" applyAlignment="1">
      <alignment wrapText="1"/>
    </xf>
    <xf numFmtId="0" fontId="61" fillId="5" borderId="0" xfId="0" applyFont="1" applyFill="1" applyAlignment="1">
      <alignment horizontal="justify" vertical="top"/>
    </xf>
    <xf numFmtId="0" fontId="0" fillId="5" borderId="0" xfId="0" applyFill="1" applyAlignment="1">
      <alignment horizontal="justify" vertical="top"/>
    </xf>
    <xf numFmtId="0" fontId="61" fillId="5" borderId="0" xfId="0" applyFont="1" applyFill="1" applyAlignment="1">
      <alignment horizontal="left" vertical="top" wrapText="1"/>
    </xf>
    <xf numFmtId="0" fontId="60" fillId="5" borderId="0" xfId="0" applyFont="1" applyFill="1" applyAlignment="1">
      <alignment wrapText="1"/>
    </xf>
    <xf numFmtId="0" fontId="0" fillId="5" borderId="0" xfId="0" applyFill="1" applyAlignment="1">
      <alignment wrapText="1"/>
    </xf>
    <xf numFmtId="0" fontId="1" fillId="31" borderId="83" xfId="0" applyFont="1" applyFill="1" applyBorder="1" applyAlignment="1" applyProtection="1">
      <alignment horizontal="center" vertical="top" wrapText="1"/>
      <protection locked="0"/>
    </xf>
    <xf numFmtId="0" fontId="1" fillId="31" borderId="82" xfId="0" applyFont="1" applyFill="1" applyBorder="1" applyAlignment="1" applyProtection="1">
      <alignment horizontal="center" vertical="top" wrapText="1"/>
      <protection locked="0"/>
    </xf>
    <xf numFmtId="0" fontId="1" fillId="31" borderId="87" xfId="0" applyFont="1" applyFill="1" applyBorder="1" applyAlignment="1" applyProtection="1">
      <alignment horizontal="center" vertical="top" wrapText="1"/>
      <protection locked="0"/>
    </xf>
    <xf numFmtId="0" fontId="1" fillId="31" borderId="80" xfId="0" applyFont="1" applyFill="1" applyBorder="1" applyAlignment="1" applyProtection="1">
      <alignment horizontal="center" vertical="top" wrapText="1"/>
      <protection locked="0"/>
    </xf>
    <xf numFmtId="0" fontId="1" fillId="31" borderId="0" xfId="0" applyFont="1" applyFill="1" applyAlignment="1" applyProtection="1">
      <alignment horizontal="center" vertical="top" wrapText="1"/>
      <protection locked="0"/>
    </xf>
    <xf numFmtId="0" fontId="1" fillId="31" borderId="88" xfId="0" applyFont="1" applyFill="1" applyBorder="1" applyAlignment="1" applyProtection="1">
      <alignment horizontal="center" vertical="top" wrapText="1"/>
      <protection locked="0"/>
    </xf>
    <xf numFmtId="0" fontId="1" fillId="31" borderId="85" xfId="0" applyFont="1" applyFill="1" applyBorder="1" applyAlignment="1" applyProtection="1">
      <alignment horizontal="center" vertical="top" wrapText="1"/>
      <protection locked="0"/>
    </xf>
    <xf numFmtId="0" fontId="1" fillId="31" borderId="81" xfId="0" applyFont="1" applyFill="1" applyBorder="1" applyAlignment="1" applyProtection="1">
      <alignment horizontal="center" vertical="top" wrapText="1"/>
      <protection locked="0"/>
    </xf>
    <xf numFmtId="0" fontId="1" fillId="31" borderId="89" xfId="0" applyFont="1" applyFill="1" applyBorder="1" applyAlignment="1" applyProtection="1">
      <alignment horizontal="center" vertical="top" wrapText="1"/>
      <protection locked="0"/>
    </xf>
    <xf numFmtId="0" fontId="5" fillId="3" borderId="0" xfId="0" applyFont="1" applyFill="1" applyAlignment="1">
      <alignment horizontal="justify" vertical="top" wrapText="1"/>
    </xf>
    <xf numFmtId="0" fontId="5" fillId="3" borderId="0" xfId="0" applyFont="1" applyFill="1" applyAlignment="1">
      <alignment horizontal="justify" vertical="top"/>
    </xf>
    <xf numFmtId="0" fontId="79" fillId="27" borderId="0" xfId="0" applyFont="1" applyFill="1" applyAlignment="1">
      <alignment horizontal="center" vertical="center" wrapText="1"/>
    </xf>
    <xf numFmtId="0" fontId="74" fillId="4" borderId="0" xfId="0" applyFont="1" applyFill="1" applyAlignment="1">
      <alignment horizontal="center" vertical="center" wrapText="1"/>
    </xf>
    <xf numFmtId="0" fontId="4" fillId="4" borderId="0" xfId="0" applyFont="1" applyFill="1" applyAlignment="1">
      <alignment horizontal="center" vertical="top"/>
    </xf>
    <xf numFmtId="0" fontId="5" fillId="4" borderId="0" xfId="0" applyFont="1" applyFill="1" applyAlignment="1">
      <alignment horizontal="justify" vertical="center"/>
    </xf>
    <xf numFmtId="0" fontId="4" fillId="4" borderId="0" xfId="0" applyFont="1" applyFill="1" applyAlignment="1">
      <alignment horizontal="justify" vertical="center"/>
    </xf>
    <xf numFmtId="0" fontId="23" fillId="5" borderId="0" xfId="0" applyFont="1" applyFill="1" applyAlignment="1">
      <alignment horizontal="justify" vertical="top"/>
    </xf>
    <xf numFmtId="0" fontId="0" fillId="0" borderId="0" xfId="0" applyAlignment="1">
      <alignment horizontal="justify" vertical="top"/>
    </xf>
    <xf numFmtId="0" fontId="5" fillId="4" borderId="83" xfId="0" applyFont="1" applyFill="1" applyBorder="1" applyAlignment="1" applyProtection="1">
      <alignment vertical="top" wrapText="1"/>
      <protection locked="0"/>
    </xf>
    <xf numFmtId="0" fontId="16" fillId="4" borderId="82" xfId="0" applyFont="1" applyFill="1" applyBorder="1" applyAlignment="1" applyProtection="1">
      <alignment vertical="top" wrapText="1"/>
      <protection locked="0"/>
    </xf>
    <xf numFmtId="0" fontId="16" fillId="4" borderId="87" xfId="0" applyFont="1" applyFill="1" applyBorder="1" applyAlignment="1" applyProtection="1">
      <alignment vertical="top" wrapText="1"/>
      <protection locked="0"/>
    </xf>
    <xf numFmtId="0" fontId="16" fillId="4" borderId="80" xfId="0" applyFont="1" applyFill="1" applyBorder="1" applyAlignment="1" applyProtection="1">
      <alignment vertical="top" wrapText="1"/>
      <protection locked="0"/>
    </xf>
    <xf numFmtId="0" fontId="16" fillId="4" borderId="0" xfId="0" applyFont="1" applyFill="1" applyAlignment="1" applyProtection="1">
      <alignment vertical="top" wrapText="1"/>
      <protection locked="0"/>
    </xf>
    <xf numFmtId="0" fontId="16" fillId="4" borderId="88" xfId="0" applyFont="1" applyFill="1" applyBorder="1" applyAlignment="1" applyProtection="1">
      <alignment vertical="top" wrapText="1"/>
      <protection locked="0"/>
    </xf>
    <xf numFmtId="0" fontId="16" fillId="4" borderId="85" xfId="0" applyFont="1" applyFill="1" applyBorder="1" applyAlignment="1" applyProtection="1">
      <alignment vertical="top" wrapText="1"/>
      <protection locked="0"/>
    </xf>
    <xf numFmtId="0" fontId="16" fillId="4" borderId="81" xfId="0" applyFont="1" applyFill="1" applyBorder="1" applyAlignment="1" applyProtection="1">
      <alignment vertical="top" wrapText="1"/>
      <protection locked="0"/>
    </xf>
    <xf numFmtId="0" fontId="16" fillId="4" borderId="89" xfId="0" applyFont="1" applyFill="1" applyBorder="1" applyAlignment="1" applyProtection="1">
      <alignment vertical="top" wrapText="1"/>
      <protection locked="0"/>
    </xf>
    <xf numFmtId="0" fontId="23" fillId="5" borderId="0" xfId="0" applyFont="1" applyFill="1" applyAlignment="1">
      <alignment horizontal="justify" vertical="justify" wrapText="1"/>
    </xf>
    <xf numFmtId="0" fontId="60" fillId="5" borderId="0" xfId="0" applyFont="1" applyFill="1"/>
    <xf numFmtId="0" fontId="0" fillId="5" borderId="0" xfId="0" applyFill="1"/>
    <xf numFmtId="0" fontId="5" fillId="3" borderId="0" xfId="0" applyFont="1" applyFill="1" applyAlignment="1">
      <alignment horizontal="justify" vertical="center" wrapText="1"/>
    </xf>
    <xf numFmtId="0" fontId="5" fillId="3" borderId="0" xfId="0" applyFont="1" applyFill="1" applyAlignment="1">
      <alignment horizontal="justify" vertical="center"/>
    </xf>
    <xf numFmtId="0" fontId="4" fillId="0" borderId="0" xfId="0" applyFont="1" applyAlignment="1">
      <alignment horizontal="justify" vertical="center"/>
    </xf>
    <xf numFmtId="0" fontId="79" fillId="27" borderId="0" xfId="0" applyFont="1" applyFill="1" applyAlignment="1">
      <alignment horizontal="center" vertical="top" wrapText="1"/>
    </xf>
    <xf numFmtId="0" fontId="23" fillId="5" borderId="0" xfId="0" applyFont="1" applyFill="1" applyAlignment="1">
      <alignment horizontal="justify" vertical="top" wrapText="1"/>
    </xf>
    <xf numFmtId="0" fontId="44" fillId="3" borderId="0" xfId="0" applyFont="1" applyFill="1" applyAlignment="1">
      <alignment horizontal="justify" vertical="top" wrapText="1"/>
    </xf>
    <xf numFmtId="0" fontId="44" fillId="3" borderId="0" xfId="0" applyFont="1" applyFill="1" applyAlignment="1">
      <alignment horizontal="justify" vertical="top"/>
    </xf>
    <xf numFmtId="0" fontId="5" fillId="4" borderId="84" xfId="0" applyFont="1" applyFill="1" applyBorder="1" applyAlignment="1" applyProtection="1">
      <alignment vertical="top" wrapText="1"/>
      <protection locked="0"/>
    </xf>
    <xf numFmtId="0" fontId="0" fillId="0" borderId="90" xfId="0" applyBorder="1" applyAlignment="1" applyProtection="1">
      <alignment wrapText="1"/>
      <protection locked="0"/>
    </xf>
    <xf numFmtId="0" fontId="0" fillId="0" borderId="91" xfId="0" applyBorder="1" applyAlignment="1" applyProtection="1">
      <alignment wrapText="1"/>
      <protection locked="0"/>
    </xf>
    <xf numFmtId="0" fontId="0" fillId="0" borderId="82" xfId="0" applyBorder="1" applyAlignment="1" applyProtection="1">
      <alignment wrapText="1"/>
      <protection locked="0"/>
    </xf>
    <xf numFmtId="0" fontId="0" fillId="0" borderId="87" xfId="0" applyBorder="1" applyAlignment="1" applyProtection="1">
      <alignment wrapText="1"/>
      <protection locked="0"/>
    </xf>
    <xf numFmtId="16" fontId="5" fillId="4" borderId="83" xfId="0" applyNumberFormat="1" applyFont="1" applyFill="1" applyBorder="1" applyAlignment="1" applyProtection="1">
      <alignment vertical="top" wrapText="1"/>
      <protection locked="0"/>
    </xf>
    <xf numFmtId="0" fontId="16" fillId="0" borderId="83" xfId="0" applyFont="1" applyBorder="1" applyAlignment="1" applyProtection="1">
      <alignment horizontal="left" vertical="top" wrapText="1"/>
      <protection locked="0"/>
    </xf>
    <xf numFmtId="0" fontId="16" fillId="0" borderId="82" xfId="0" applyFont="1" applyBorder="1" applyAlignment="1" applyProtection="1">
      <alignment horizontal="left" vertical="top" wrapText="1"/>
      <protection locked="0"/>
    </xf>
    <xf numFmtId="0" fontId="16" fillId="0" borderId="87" xfId="0" applyFont="1" applyBorder="1" applyAlignment="1" applyProtection="1">
      <alignment horizontal="left" vertical="top" wrapText="1"/>
      <protection locked="0"/>
    </xf>
    <xf numFmtId="0" fontId="16" fillId="0" borderId="80" xfId="0" applyFont="1" applyBorder="1" applyAlignment="1" applyProtection="1">
      <alignment horizontal="left" vertical="top" wrapText="1"/>
      <protection locked="0"/>
    </xf>
    <xf numFmtId="0" fontId="16" fillId="0" borderId="0" xfId="0" applyFont="1" applyAlignment="1" applyProtection="1">
      <alignment horizontal="left" vertical="top" wrapText="1"/>
      <protection locked="0"/>
    </xf>
    <xf numFmtId="0" fontId="16" fillId="0" borderId="88" xfId="0" applyFont="1" applyBorder="1" applyAlignment="1" applyProtection="1">
      <alignment horizontal="left" vertical="top" wrapText="1"/>
      <protection locked="0"/>
    </xf>
    <xf numFmtId="0" fontId="16" fillId="0" borderId="85" xfId="0" applyFont="1" applyBorder="1" applyAlignment="1" applyProtection="1">
      <alignment horizontal="left" vertical="top" wrapText="1"/>
      <protection locked="0"/>
    </xf>
    <xf numFmtId="0" fontId="16" fillId="0" borderId="81" xfId="0" applyFont="1" applyBorder="1" applyAlignment="1" applyProtection="1">
      <alignment horizontal="left" vertical="top" wrapText="1"/>
      <protection locked="0"/>
    </xf>
    <xf numFmtId="0" fontId="16" fillId="0" borderId="89" xfId="0" applyFont="1" applyBorder="1" applyAlignment="1" applyProtection="1">
      <alignment horizontal="left" vertical="top" wrapText="1"/>
      <protection locked="0"/>
    </xf>
    <xf numFmtId="0" fontId="44" fillId="8" borderId="125" xfId="0" applyFont="1" applyFill="1" applyBorder="1" applyAlignment="1" applyProtection="1">
      <alignment horizontal="center" vertical="center" wrapText="1"/>
      <protection locked="0"/>
    </xf>
    <xf numFmtId="0" fontId="44" fillId="8" borderId="126" xfId="0" applyFont="1" applyFill="1" applyBorder="1" applyAlignment="1" applyProtection="1">
      <alignment horizontal="center" vertical="center" wrapText="1"/>
      <protection locked="0"/>
    </xf>
    <xf numFmtId="0" fontId="44" fillId="8" borderId="127" xfId="0" applyFont="1" applyFill="1" applyBorder="1" applyAlignment="1" applyProtection="1">
      <alignment horizontal="center" vertical="center" wrapText="1"/>
      <protection locked="0"/>
    </xf>
    <xf numFmtId="0" fontId="44" fillId="10" borderId="86" xfId="0" applyFont="1" applyFill="1" applyBorder="1" applyAlignment="1" applyProtection="1">
      <alignment horizontal="left" vertical="center" wrapText="1"/>
      <protection locked="0"/>
    </xf>
    <xf numFmtId="0" fontId="5" fillId="3" borderId="0" xfId="0" applyFont="1" applyFill="1" applyAlignment="1">
      <alignment horizontal="left" vertical="top" wrapText="1"/>
    </xf>
    <xf numFmtId="0" fontId="88" fillId="4" borderId="0" xfId="0" applyFont="1" applyFill="1" applyAlignment="1">
      <alignment horizontal="center" vertical="center" wrapText="1"/>
    </xf>
    <xf numFmtId="0" fontId="79" fillId="27" borderId="0" xfId="0" applyFont="1" applyFill="1" applyAlignment="1">
      <alignment horizontal="center" vertical="justify" wrapText="1"/>
    </xf>
    <xf numFmtId="0" fontId="44" fillId="0" borderId="0" xfId="0" applyFont="1" applyAlignment="1">
      <alignment horizontal="justify" vertical="justify" wrapText="1"/>
    </xf>
    <xf numFmtId="0" fontId="0" fillId="0" borderId="0" xfId="0" applyAlignment="1">
      <alignment horizontal="justify" vertical="justify" wrapText="1"/>
    </xf>
    <xf numFmtId="0" fontId="44" fillId="4" borderId="0" xfId="0" applyFont="1" applyFill="1" applyAlignment="1">
      <alignment horizontal="justify" vertical="center" wrapText="1"/>
    </xf>
    <xf numFmtId="0" fontId="23" fillId="5" borderId="0" xfId="0" applyFont="1" applyFill="1" applyAlignment="1">
      <alignment horizontal="justify" vertical="center" wrapText="1"/>
    </xf>
    <xf numFmtId="0" fontId="5" fillId="3" borderId="94" xfId="0" applyFont="1" applyFill="1" applyBorder="1" applyAlignment="1">
      <alignment horizontal="justify" vertical="center" wrapText="1"/>
    </xf>
    <xf numFmtId="0" fontId="5" fillId="3" borderId="95" xfId="0" applyFont="1" applyFill="1" applyBorder="1" applyAlignment="1">
      <alignment horizontal="justify" vertical="center" wrapText="1"/>
    </xf>
    <xf numFmtId="0" fontId="5" fillId="3" borderId="100" xfId="0" applyFont="1" applyFill="1" applyBorder="1" applyAlignment="1">
      <alignment horizontal="justify" vertical="center" wrapText="1"/>
    </xf>
    <xf numFmtId="0" fontId="5" fillId="3" borderId="38" xfId="0" applyFont="1" applyFill="1" applyBorder="1" applyAlignment="1">
      <alignment horizontal="justify" vertical="center" wrapText="1"/>
    </xf>
    <xf numFmtId="0" fontId="5" fillId="3" borderId="40" xfId="0" applyFont="1" applyFill="1" applyBorder="1" applyAlignment="1">
      <alignment horizontal="justify" vertical="center" wrapText="1"/>
    </xf>
    <xf numFmtId="0" fontId="5" fillId="3" borderId="96" xfId="0" applyFont="1" applyFill="1" applyBorder="1" applyAlignment="1">
      <alignment horizontal="justify" vertical="center" wrapText="1"/>
    </xf>
    <xf numFmtId="0" fontId="5" fillId="3" borderId="92" xfId="0" applyFont="1" applyFill="1" applyBorder="1" applyAlignment="1">
      <alignment horizontal="justify" vertical="center" wrapText="1"/>
    </xf>
    <xf numFmtId="0" fontId="5" fillId="3" borderId="93" xfId="0" applyFont="1" applyFill="1" applyBorder="1" applyAlignment="1">
      <alignment horizontal="justify" vertical="center" wrapText="1"/>
    </xf>
    <xf numFmtId="0" fontId="5" fillId="3" borderId="0" xfId="0" applyFont="1" applyFill="1" applyAlignment="1">
      <alignment horizontal="center" vertical="center" wrapText="1"/>
    </xf>
    <xf numFmtId="0" fontId="44" fillId="3" borderId="0" xfId="0" applyFont="1" applyFill="1" applyAlignment="1">
      <alignment horizontal="left" vertical="center" wrapText="1"/>
    </xf>
    <xf numFmtId="0" fontId="0" fillId="0" borderId="0" xfId="0" applyAlignment="1">
      <alignment horizontal="left" vertical="center" wrapText="1"/>
    </xf>
    <xf numFmtId="0" fontId="44" fillId="3" borderId="0" xfId="0" applyFont="1" applyFill="1" applyAlignment="1">
      <alignment horizontal="justify" vertical="center"/>
    </xf>
    <xf numFmtId="0" fontId="0" fillId="0" borderId="0" xfId="0" applyAlignment="1">
      <alignment horizontal="justify" vertical="center"/>
    </xf>
    <xf numFmtId="0" fontId="44" fillId="9" borderId="86" xfId="0" applyFont="1" applyFill="1" applyBorder="1" applyAlignment="1" applyProtection="1">
      <alignment horizontal="left" vertical="center" wrapText="1"/>
      <protection locked="0"/>
    </xf>
    <xf numFmtId="0" fontId="0" fillId="0" borderId="0" xfId="0" applyAlignment="1">
      <alignment vertical="top" wrapText="1"/>
    </xf>
    <xf numFmtId="0" fontId="44" fillId="10" borderId="83" xfId="0" applyFont="1" applyFill="1" applyBorder="1" applyAlignment="1" applyProtection="1">
      <alignment horizontal="left" vertical="center" wrapText="1"/>
      <protection locked="0"/>
    </xf>
    <xf numFmtId="0" fontId="44" fillId="10" borderId="82" xfId="0" applyFont="1" applyFill="1" applyBorder="1" applyAlignment="1" applyProtection="1">
      <alignment horizontal="left" vertical="center" wrapText="1"/>
      <protection locked="0"/>
    </xf>
    <xf numFmtId="0" fontId="44" fillId="10" borderId="87" xfId="0" applyFont="1" applyFill="1" applyBorder="1" applyAlignment="1" applyProtection="1">
      <alignment horizontal="left" vertical="center" wrapText="1"/>
      <protection locked="0"/>
    </xf>
    <xf numFmtId="0" fontId="44" fillId="10" borderId="85" xfId="0" applyFont="1" applyFill="1" applyBorder="1" applyAlignment="1" applyProtection="1">
      <alignment horizontal="left" vertical="center" wrapText="1"/>
      <protection locked="0"/>
    </xf>
    <xf numFmtId="0" fontId="44" fillId="10" borderId="81" xfId="0" applyFont="1" applyFill="1" applyBorder="1" applyAlignment="1" applyProtection="1">
      <alignment horizontal="left" vertical="center" wrapText="1"/>
      <protection locked="0"/>
    </xf>
    <xf numFmtId="0" fontId="44" fillId="10" borderId="89" xfId="0" applyFont="1" applyFill="1" applyBorder="1" applyAlignment="1" applyProtection="1">
      <alignment horizontal="left" vertical="center" wrapText="1"/>
      <protection locked="0"/>
    </xf>
    <xf numFmtId="0" fontId="44" fillId="7" borderId="86" xfId="0" applyFont="1" applyFill="1" applyBorder="1" applyAlignment="1" applyProtection="1">
      <alignment horizontal="left" vertical="center" wrapText="1"/>
      <protection locked="0"/>
    </xf>
    <xf numFmtId="0" fontId="104" fillId="8" borderId="86" xfId="0" applyFont="1" applyFill="1" applyBorder="1" applyAlignment="1">
      <alignment horizontal="center" vertical="center" wrapText="1"/>
    </xf>
    <xf numFmtId="0" fontId="0" fillId="0" borderId="0" xfId="0" applyAlignment="1">
      <alignment horizontal="justify" vertical="center" wrapText="1"/>
    </xf>
    <xf numFmtId="0" fontId="44" fillId="3" borderId="0" xfId="0" applyFont="1" applyFill="1" applyAlignment="1">
      <alignment horizontal="justify" vertical="center" wrapText="1"/>
    </xf>
    <xf numFmtId="0" fontId="5" fillId="3" borderId="0" xfId="0" applyFont="1" applyFill="1" applyAlignment="1">
      <alignment vertical="center" wrapText="1"/>
    </xf>
    <xf numFmtId="0" fontId="4" fillId="0" borderId="0" xfId="0" applyFont="1" applyAlignment="1">
      <alignment vertical="center"/>
    </xf>
    <xf numFmtId="0" fontId="0" fillId="0" borderId="0" xfId="0" applyAlignment="1">
      <alignment horizontal="justify" vertical="top" wrapText="1"/>
    </xf>
    <xf numFmtId="0" fontId="44" fillId="0" borderId="0" xfId="0" applyFont="1" applyAlignment="1">
      <alignment vertical="top" wrapText="1"/>
    </xf>
    <xf numFmtId="0" fontId="44" fillId="0" borderId="0" xfId="0" applyFont="1" applyAlignment="1">
      <alignment horizontal="justify" vertical="top" wrapText="1"/>
    </xf>
    <xf numFmtId="0" fontId="44" fillId="0" borderId="0" xfId="0" applyFont="1" applyAlignment="1">
      <alignment horizontal="justify" vertical="center" wrapText="1"/>
    </xf>
    <xf numFmtId="0" fontId="61" fillId="0" borderId="0" xfId="0" applyFont="1" applyAlignment="1">
      <alignment horizontal="left" vertical="center" wrapText="1"/>
    </xf>
    <xf numFmtId="0" fontId="44" fillId="0" borderId="0" xfId="0" applyFont="1" applyAlignment="1">
      <alignment horizontal="left" vertical="center" wrapText="1"/>
    </xf>
    <xf numFmtId="0" fontId="0" fillId="0" borderId="0" xfId="0" applyAlignment="1">
      <alignment horizontal="left" vertical="top" textRotation="90"/>
    </xf>
    <xf numFmtId="0" fontId="17" fillId="24" borderId="0" xfId="0" applyFont="1" applyFill="1" applyAlignment="1">
      <alignment horizontal="center"/>
    </xf>
    <xf numFmtId="0" fontId="17" fillId="12" borderId="0" xfId="0" applyFont="1" applyFill="1" applyAlignment="1">
      <alignment horizontal="center"/>
    </xf>
    <xf numFmtId="0" fontId="66" fillId="27" borderId="0" xfId="0" applyFont="1" applyFill="1" applyAlignment="1">
      <alignment horizontal="center" vertical="top" wrapText="1"/>
    </xf>
    <xf numFmtId="0" fontId="0" fillId="0" borderId="0" xfId="0" applyAlignment="1">
      <alignment vertical="top"/>
    </xf>
    <xf numFmtId="0" fontId="65" fillId="0" borderId="0" xfId="0" applyFont="1" applyAlignment="1">
      <alignment horizontal="justify" vertical="justify" wrapText="1"/>
    </xf>
    <xf numFmtId="0" fontId="0" fillId="0" borderId="0" xfId="0" applyAlignment="1">
      <alignment wrapText="1"/>
    </xf>
    <xf numFmtId="0" fontId="44" fillId="0" borderId="0" xfId="0" applyFont="1"/>
    <xf numFmtId="0" fontId="0" fillId="0" borderId="0" xfId="0" applyAlignment="1">
      <alignment horizontal="center"/>
    </xf>
    <xf numFmtId="0" fontId="65" fillId="7" borderId="22" xfId="0" applyFont="1" applyFill="1" applyBorder="1" applyAlignment="1">
      <alignment horizontal="center" wrapText="1"/>
    </xf>
    <xf numFmtId="0" fontId="65" fillId="7" borderId="23" xfId="0" applyFont="1" applyFill="1" applyBorder="1" applyAlignment="1">
      <alignment horizontal="center" wrapText="1"/>
    </xf>
    <xf numFmtId="0" fontId="105" fillId="0" borderId="23" xfId="0" applyFont="1" applyBorder="1" applyAlignment="1">
      <alignment horizontal="center" wrapText="1"/>
    </xf>
    <xf numFmtId="0" fontId="44" fillId="4" borderId="38" xfId="0" applyFont="1" applyFill="1" applyBorder="1" applyAlignment="1" applyProtection="1">
      <alignment horizontal="left" vertical="center" wrapText="1"/>
      <protection locked="0"/>
    </xf>
    <xf numFmtId="0" fontId="44" fillId="4" borderId="40" xfId="0" applyFont="1" applyFill="1" applyBorder="1" applyAlignment="1" applyProtection="1">
      <alignment horizontal="left" vertical="center" wrapText="1"/>
      <protection locked="0"/>
    </xf>
    <xf numFmtId="0" fontId="44" fillId="4" borderId="39" xfId="0" applyFont="1"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39" xfId="0" applyBorder="1" applyAlignment="1" applyProtection="1">
      <alignment wrapText="1"/>
      <protection locked="0"/>
    </xf>
    <xf numFmtId="0" fontId="65" fillId="8" borderId="38" xfId="0" applyFont="1" applyFill="1" applyBorder="1" applyAlignment="1">
      <alignment horizontal="center" wrapText="1"/>
    </xf>
    <xf numFmtId="0" fontId="65" fillId="8" borderId="40" xfId="0" applyFont="1" applyFill="1" applyBorder="1" applyAlignment="1">
      <alignment horizontal="center" wrapText="1"/>
    </xf>
    <xf numFmtId="0" fontId="65" fillId="8" borderId="39" xfId="0" applyFont="1" applyFill="1" applyBorder="1" applyAlignment="1">
      <alignment horizontal="center" wrapText="1"/>
    </xf>
    <xf numFmtId="0" fontId="44" fillId="4" borderId="102" xfId="0" applyFont="1" applyFill="1" applyBorder="1" applyAlignment="1" applyProtection="1">
      <alignment horizontal="left" vertical="center" wrapText="1"/>
      <protection locked="0"/>
    </xf>
    <xf numFmtId="0" fontId="44" fillId="4" borderId="55" xfId="0" applyFont="1"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0" borderId="43" xfId="0" applyBorder="1" applyAlignment="1" applyProtection="1">
      <alignment wrapText="1"/>
      <protection locked="0"/>
    </xf>
    <xf numFmtId="0" fontId="0" fillId="4" borderId="63" xfId="0" applyFill="1" applyBorder="1" applyAlignment="1" applyProtection="1">
      <alignment vertical="top"/>
      <protection locked="0"/>
    </xf>
    <xf numFmtId="0" fontId="0" fillId="4" borderId="64" xfId="0" applyFill="1" applyBorder="1" applyAlignment="1" applyProtection="1">
      <alignment vertical="top"/>
      <protection locked="0"/>
    </xf>
    <xf numFmtId="0" fontId="0" fillId="0" borderId="64" xfId="0" applyBorder="1" applyAlignment="1" applyProtection="1">
      <alignment vertical="top"/>
      <protection locked="0"/>
    </xf>
    <xf numFmtId="0" fontId="0" fillId="0" borderId="65" xfId="0" applyBorder="1" applyAlignment="1" applyProtection="1">
      <alignment vertical="top"/>
      <protection locked="0"/>
    </xf>
    <xf numFmtId="0" fontId="0" fillId="0" borderId="66" xfId="0" applyBorder="1" applyAlignment="1" applyProtection="1">
      <alignment vertical="top"/>
      <protection locked="0"/>
    </xf>
    <xf numFmtId="0" fontId="0" fillId="0" borderId="0" xfId="0" applyAlignment="1" applyProtection="1">
      <alignment vertical="top"/>
      <protection locked="0"/>
    </xf>
    <xf numFmtId="0" fontId="0" fillId="0" borderId="67" xfId="0" applyBorder="1" applyAlignment="1" applyProtection="1">
      <alignment vertical="top"/>
      <protection locked="0"/>
    </xf>
    <xf numFmtId="0" fontId="0" fillId="0" borderId="68" xfId="0" applyBorder="1" applyAlignment="1" applyProtection="1">
      <alignment vertical="top"/>
      <protection locked="0"/>
    </xf>
    <xf numFmtId="0" fontId="0" fillId="0" borderId="69" xfId="0" applyBorder="1" applyAlignment="1" applyProtection="1">
      <alignment vertical="top"/>
      <protection locked="0"/>
    </xf>
    <xf numFmtId="0" fontId="0" fillId="0" borderId="70" xfId="0" applyBorder="1" applyAlignment="1" applyProtection="1">
      <alignment vertical="top"/>
      <protection locked="0"/>
    </xf>
    <xf numFmtId="0" fontId="66" fillId="27" borderId="0" xfId="0" applyFont="1" applyFill="1" applyAlignment="1">
      <alignment horizontal="center" vertical="center" wrapText="1"/>
    </xf>
    <xf numFmtId="9" fontId="51" fillId="2" borderId="60" xfId="1" applyFont="1" applyFill="1" applyBorder="1" applyAlignment="1">
      <alignment horizontal="center" vertical="center"/>
    </xf>
    <xf numFmtId="9" fontId="51" fillId="2" borderId="4" xfId="1" applyFont="1" applyFill="1" applyBorder="1" applyAlignment="1">
      <alignment horizontal="center" vertical="center"/>
    </xf>
    <xf numFmtId="9" fontId="51" fillId="2" borderId="5" xfId="1" applyFont="1" applyFill="1" applyBorder="1" applyAlignment="1">
      <alignment horizontal="center" vertical="center"/>
    </xf>
    <xf numFmtId="0" fontId="44" fillId="23" borderId="0" xfId="0" applyFont="1" applyFill="1" applyAlignment="1">
      <alignment horizontal="center" vertical="justify" wrapText="1"/>
    </xf>
    <xf numFmtId="0" fontId="0" fillId="23" borderId="0" xfId="0" applyFill="1" applyAlignment="1">
      <alignment horizontal="center" vertical="justify" wrapText="1"/>
    </xf>
    <xf numFmtId="0" fontId="75" fillId="10" borderId="54" xfId="0" applyFont="1" applyFill="1" applyBorder="1" applyAlignment="1">
      <alignment horizontal="justify" vertical="center"/>
    </xf>
    <xf numFmtId="0" fontId="75" fillId="10" borderId="40" xfId="0" applyFont="1" applyFill="1" applyBorder="1" applyAlignment="1">
      <alignment horizontal="justify" vertical="center"/>
    </xf>
    <xf numFmtId="0" fontId="75" fillId="10" borderId="39" xfId="0" applyFont="1" applyFill="1" applyBorder="1" applyAlignment="1">
      <alignment horizontal="justify" vertical="center"/>
    </xf>
    <xf numFmtId="0" fontId="75" fillId="10" borderId="56" xfId="0" applyFont="1" applyFill="1" applyBorder="1" applyAlignment="1">
      <alignment horizontal="justify" vertical="center"/>
    </xf>
    <xf numFmtId="0" fontId="75" fillId="10" borderId="55" xfId="0" applyFont="1" applyFill="1" applyBorder="1" applyAlignment="1">
      <alignment horizontal="justify" vertical="center"/>
    </xf>
    <xf numFmtId="0" fontId="75" fillId="10" borderId="43" xfId="0" applyFont="1" applyFill="1" applyBorder="1" applyAlignment="1">
      <alignment horizontal="justify" vertical="center"/>
    </xf>
    <xf numFmtId="0" fontId="106" fillId="24" borderId="3" xfId="0" applyFont="1" applyFill="1" applyBorder="1" applyAlignment="1">
      <alignment horizontal="center" vertical="center"/>
    </xf>
    <xf numFmtId="0" fontId="106" fillId="24" borderId="4" xfId="0" applyFont="1" applyFill="1" applyBorder="1" applyAlignment="1">
      <alignment horizontal="center" vertical="center"/>
    </xf>
    <xf numFmtId="0" fontId="106" fillId="24" borderId="47" xfId="0" applyFont="1" applyFill="1" applyBorder="1" applyAlignment="1">
      <alignment horizontal="center" vertical="center"/>
    </xf>
    <xf numFmtId="0" fontId="74" fillId="26" borderId="42" xfId="0" applyFont="1" applyFill="1" applyBorder="1" applyAlignment="1">
      <alignment horizontal="center" vertical="center"/>
    </xf>
    <xf numFmtId="0" fontId="5" fillId="26" borderId="1" xfId="0" applyFont="1" applyFill="1" applyBorder="1" applyAlignment="1">
      <alignment horizontal="center" vertical="center"/>
    </xf>
    <xf numFmtId="0" fontId="5" fillId="26" borderId="57" xfId="0" applyFont="1" applyFill="1" applyBorder="1" applyAlignment="1">
      <alignment horizontal="center" vertical="center"/>
    </xf>
    <xf numFmtId="0" fontId="5" fillId="26" borderId="58" xfId="0" applyFont="1" applyFill="1" applyBorder="1" applyAlignment="1">
      <alignment horizontal="center" vertical="center"/>
    </xf>
    <xf numFmtId="0" fontId="5" fillId="26" borderId="59" xfId="0" applyFont="1" applyFill="1" applyBorder="1" applyAlignment="1">
      <alignment horizontal="center" vertical="center"/>
    </xf>
    <xf numFmtId="0" fontId="5" fillId="26" borderId="44" xfId="0" applyFont="1" applyFill="1" applyBorder="1" applyAlignment="1">
      <alignment horizontal="center" vertical="center"/>
    </xf>
    <xf numFmtId="0" fontId="8" fillId="25" borderId="53" xfId="0" applyFont="1" applyFill="1" applyBorder="1" applyAlignment="1">
      <alignment horizontal="center" vertical="center" wrapText="1"/>
    </xf>
    <xf numFmtId="0" fontId="5" fillId="25" borderId="52" xfId="0" applyFont="1" applyFill="1" applyBorder="1" applyAlignment="1">
      <alignment horizontal="center" vertical="center" wrapText="1"/>
    </xf>
    <xf numFmtId="0" fontId="5" fillId="25" borderId="51" xfId="0" applyFont="1" applyFill="1" applyBorder="1" applyAlignment="1">
      <alignment horizontal="center" vertical="center" wrapText="1"/>
    </xf>
    <xf numFmtId="0" fontId="65" fillId="28" borderId="3" xfId="0" applyFont="1" applyFill="1" applyBorder="1" applyAlignment="1">
      <alignment horizontal="center" vertical="center"/>
    </xf>
    <xf numFmtId="0" fontId="65" fillId="28" borderId="47" xfId="0" applyFont="1" applyFill="1" applyBorder="1" applyAlignment="1">
      <alignment horizontal="center" vertical="center"/>
    </xf>
    <xf numFmtId="0" fontId="65" fillId="28" borderId="62" xfId="0" applyFont="1" applyFill="1" applyBorder="1" applyAlignment="1">
      <alignment horizontal="center" vertical="center"/>
    </xf>
    <xf numFmtId="0" fontId="65" fillId="28" borderId="109" xfId="0" applyFont="1" applyFill="1" applyBorder="1" applyAlignment="1">
      <alignment vertical="center"/>
    </xf>
    <xf numFmtId="0" fontId="65" fillId="28" borderId="106" xfId="0" applyFont="1" applyFill="1" applyBorder="1" applyAlignment="1">
      <alignment horizontal="center" vertical="center" wrapText="1"/>
    </xf>
    <xf numFmtId="0" fontId="65" fillId="28" borderId="110" xfId="0" applyFont="1" applyFill="1" applyBorder="1" applyAlignment="1">
      <alignment vertical="center" wrapText="1"/>
    </xf>
    <xf numFmtId="0" fontId="44" fillId="0" borderId="103" xfId="0" applyFont="1" applyBorder="1" applyAlignment="1">
      <alignment horizontal="center"/>
    </xf>
    <xf numFmtId="0" fontId="44" fillId="0" borderId="72" xfId="0" applyFont="1" applyBorder="1" applyAlignment="1">
      <alignment horizontal="center"/>
    </xf>
    <xf numFmtId="0" fontId="44" fillId="0" borderId="105" xfId="0" applyFont="1" applyBorder="1" applyAlignment="1">
      <alignment horizontal="center"/>
    </xf>
    <xf numFmtId="0" fontId="44" fillId="0" borderId="62" xfId="0" applyFont="1" applyBorder="1" applyAlignment="1">
      <alignment horizontal="center"/>
    </xf>
    <xf numFmtId="0" fontId="44" fillId="0" borderId="105" xfId="0" applyFont="1" applyBorder="1" applyAlignment="1">
      <alignment horizontal="center" vertical="top" wrapText="1"/>
    </xf>
    <xf numFmtId="0" fontId="44" fillId="0" borderId="62" xfId="0" applyFont="1" applyBorder="1" applyAlignment="1">
      <alignment horizontal="center" vertical="top" wrapText="1"/>
    </xf>
    <xf numFmtId="0" fontId="44" fillId="0" borderId="71"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106" xfId="0" applyFont="1" applyBorder="1" applyAlignment="1">
      <alignment horizontal="center" vertical="center" wrapText="1"/>
    </xf>
    <xf numFmtId="0" fontId="44" fillId="0" borderId="107" xfId="0" applyFont="1" applyBorder="1" applyAlignment="1">
      <alignment horizontal="center" vertical="center" wrapText="1"/>
    </xf>
    <xf numFmtId="0" fontId="65" fillId="28" borderId="105" xfId="0" applyFont="1" applyFill="1" applyBorder="1" applyAlignment="1">
      <alignment horizontal="center" vertical="center"/>
    </xf>
    <xf numFmtId="0" fontId="65" fillId="28" borderId="108" xfId="0" applyFont="1" applyFill="1" applyBorder="1" applyAlignment="1">
      <alignment vertical="center"/>
    </xf>
    <xf numFmtId="0" fontId="44" fillId="0" borderId="0" xfId="0" applyFont="1" applyAlignment="1">
      <alignment horizontal="center" vertical="top" wrapText="1"/>
    </xf>
    <xf numFmtId="0" fontId="44" fillId="0" borderId="0" xfId="0" applyFont="1" applyAlignment="1">
      <alignment horizontal="center" wrapText="1"/>
    </xf>
    <xf numFmtId="0" fontId="5" fillId="0" borderId="0" xfId="2" applyAlignment="1">
      <alignment horizontal="center" wrapText="1"/>
    </xf>
    <xf numFmtId="0" fontId="8" fillId="17" borderId="35" xfId="2" applyFont="1" applyFill="1" applyBorder="1" applyAlignment="1" applyProtection="1">
      <alignment horizontal="center"/>
      <protection locked="0"/>
    </xf>
    <xf numFmtId="0" fontId="8" fillId="18" borderId="35" xfId="2" applyFont="1" applyFill="1" applyBorder="1" applyAlignment="1" applyProtection="1">
      <alignment horizontal="center"/>
      <protection locked="0"/>
    </xf>
    <xf numFmtId="0" fontId="57" fillId="7" borderId="35" xfId="2" applyFont="1" applyFill="1" applyBorder="1" applyAlignment="1">
      <alignment horizontal="center" vertical="center"/>
    </xf>
    <xf numFmtId="0" fontId="56" fillId="7" borderId="35" xfId="0" applyFont="1" applyFill="1" applyBorder="1" applyAlignment="1">
      <alignment horizontal="center" vertical="center"/>
    </xf>
    <xf numFmtId="0" fontId="87" fillId="7" borderId="35" xfId="0" applyFont="1" applyFill="1" applyBorder="1"/>
    <xf numFmtId="0" fontId="74" fillId="0" borderId="35" xfId="2" applyFont="1" applyBorder="1" applyAlignment="1">
      <alignment horizontal="center" vertical="center"/>
    </xf>
    <xf numFmtId="0" fontId="86" fillId="0" borderId="35" xfId="0" applyFont="1" applyBorder="1" applyAlignment="1">
      <alignment horizontal="center" vertical="center"/>
    </xf>
    <xf numFmtId="0" fontId="18" fillId="0" borderId="35" xfId="2" applyFont="1" applyBorder="1" applyAlignment="1">
      <alignment horizontal="center"/>
    </xf>
    <xf numFmtId="0" fontId="18" fillId="0" borderId="35" xfId="0" applyFont="1" applyBorder="1" applyAlignment="1">
      <alignment horizontal="center"/>
    </xf>
    <xf numFmtId="0" fontId="18" fillId="0" borderId="35" xfId="0" applyFont="1" applyBorder="1"/>
    <xf numFmtId="0" fontId="8" fillId="19" borderId="35" xfId="2" applyFont="1" applyFill="1" applyBorder="1" applyAlignment="1" applyProtection="1">
      <alignment horizontal="center"/>
      <protection locked="0"/>
    </xf>
    <xf numFmtId="0" fontId="8" fillId="0" borderId="35" xfId="2" applyFont="1" applyBorder="1" applyAlignment="1">
      <alignment horizontal="center"/>
    </xf>
    <xf numFmtId="0" fontId="86" fillId="0" borderId="35" xfId="0" applyFont="1" applyBorder="1"/>
    <xf numFmtId="0" fontId="57" fillId="7" borderId="36" xfId="2" applyFont="1" applyFill="1" applyBorder="1" applyAlignment="1">
      <alignment horizontal="center"/>
    </xf>
    <xf numFmtId="0" fontId="56" fillId="7" borderId="36" xfId="0" applyFont="1" applyFill="1" applyBorder="1" applyAlignment="1">
      <alignment horizontal="center"/>
    </xf>
    <xf numFmtId="0" fontId="5" fillId="0" borderId="35" xfId="2" applyBorder="1"/>
    <xf numFmtId="0" fontId="5" fillId="0" borderId="35" xfId="0" applyFont="1" applyBorder="1"/>
    <xf numFmtId="0" fontId="8" fillId="15" borderId="35" xfId="2" applyFont="1" applyFill="1" applyBorder="1" applyAlignment="1" applyProtection="1">
      <alignment horizontal="center"/>
      <protection locked="0"/>
    </xf>
    <xf numFmtId="0" fontId="8" fillId="16" borderId="35" xfId="2" applyFont="1" applyFill="1" applyBorder="1" applyAlignment="1" applyProtection="1">
      <alignment horizontal="center"/>
      <protection locked="0"/>
    </xf>
    <xf numFmtId="0" fontId="66" fillId="27" borderId="0" xfId="0" applyFont="1" applyFill="1" applyAlignment="1">
      <alignment horizontal="center" vertical="justify" wrapText="1"/>
    </xf>
    <xf numFmtId="0" fontId="57" fillId="7" borderId="35" xfId="2" applyFont="1" applyFill="1" applyBorder="1" applyAlignment="1">
      <alignment horizontal="center"/>
    </xf>
    <xf numFmtId="0" fontId="5" fillId="0" borderId="35" xfId="2" applyBorder="1" applyAlignment="1">
      <alignment horizontal="center" vertical="center"/>
    </xf>
    <xf numFmtId="0" fontId="56" fillId="7" borderId="35" xfId="0" applyFont="1" applyFill="1" applyBorder="1" applyAlignment="1">
      <alignment horizontal="center"/>
    </xf>
    <xf numFmtId="0" fontId="8" fillId="15" borderId="35" xfId="2" applyFont="1" applyFill="1" applyBorder="1" applyAlignment="1">
      <alignment horizontal="center"/>
    </xf>
    <xf numFmtId="0" fontId="8" fillId="16" borderId="35" xfId="2" applyFont="1" applyFill="1" applyBorder="1" applyAlignment="1">
      <alignment horizontal="center"/>
    </xf>
    <xf numFmtId="0" fontId="8" fillId="17" borderId="35" xfId="2" applyFont="1" applyFill="1" applyBorder="1" applyAlignment="1">
      <alignment horizontal="center"/>
    </xf>
    <xf numFmtId="0" fontId="8" fillId="18" borderId="35" xfId="2" applyFont="1" applyFill="1" applyBorder="1" applyAlignment="1">
      <alignment horizontal="center"/>
    </xf>
    <xf numFmtId="0" fontId="8" fillId="22" borderId="35" xfId="2" applyFont="1" applyFill="1" applyBorder="1" applyAlignment="1">
      <alignment horizontal="center"/>
    </xf>
    <xf numFmtId="0" fontId="5" fillId="3" borderId="102" xfId="0" applyFont="1" applyFill="1" applyBorder="1" applyAlignment="1">
      <alignment horizontal="left" vertical="top" wrapText="1"/>
    </xf>
    <xf numFmtId="0" fontId="5" fillId="3" borderId="55" xfId="0" applyFont="1" applyFill="1" applyBorder="1" applyAlignment="1">
      <alignment horizontal="left" vertical="top" wrapText="1"/>
    </xf>
    <xf numFmtId="0" fontId="5" fillId="3" borderId="43" xfId="0" applyFont="1" applyFill="1" applyBorder="1" applyAlignment="1">
      <alignment horizontal="left" vertical="top" wrapText="1"/>
    </xf>
    <xf numFmtId="0" fontId="0" fillId="0" borderId="101" xfId="0" applyBorder="1" applyAlignment="1">
      <alignment horizontal="left" vertical="top" wrapText="1"/>
    </xf>
    <xf numFmtId="0" fontId="0" fillId="0" borderId="46" xfId="0" applyBorder="1" applyAlignment="1">
      <alignment horizontal="left" vertical="top" wrapText="1"/>
    </xf>
    <xf numFmtId="0" fontId="0" fillId="0" borderId="73" xfId="0" applyBorder="1" applyAlignment="1">
      <alignment horizontal="left" vertical="top" wrapText="1"/>
    </xf>
    <xf numFmtId="0" fontId="0" fillId="0" borderId="59" xfId="0" applyBorder="1" applyAlignment="1">
      <alignment horizontal="left" vertical="top" wrapText="1"/>
    </xf>
    <xf numFmtId="0" fontId="0" fillId="0" borderId="44" xfId="0" applyBorder="1" applyAlignment="1">
      <alignment horizontal="left" vertical="top" wrapText="1"/>
    </xf>
    <xf numFmtId="0" fontId="5" fillId="3" borderId="102" xfId="0" applyFont="1" applyFill="1" applyBorder="1" applyAlignment="1">
      <alignment horizontal="left" vertical="center" wrapText="1"/>
    </xf>
    <xf numFmtId="0" fontId="5" fillId="3" borderId="55" xfId="0" applyFont="1" applyFill="1" applyBorder="1" applyAlignment="1">
      <alignment horizontal="left" vertical="center" wrapText="1"/>
    </xf>
    <xf numFmtId="0" fontId="5" fillId="3" borderId="43" xfId="0" applyFont="1" applyFill="1" applyBorder="1" applyAlignment="1">
      <alignment horizontal="left" vertical="center" wrapText="1"/>
    </xf>
    <xf numFmtId="0" fontId="0" fillId="0" borderId="101" xfId="0" applyBorder="1" applyAlignment="1">
      <alignment horizontal="left" vertical="center" wrapText="1"/>
    </xf>
    <xf numFmtId="0" fontId="0" fillId="0" borderId="46" xfId="0" applyBorder="1" applyAlignment="1">
      <alignment horizontal="left" vertical="center" wrapText="1"/>
    </xf>
    <xf numFmtId="0" fontId="0" fillId="0" borderId="73" xfId="0" applyBorder="1" applyAlignment="1">
      <alignment horizontal="left" vertical="center" wrapText="1"/>
    </xf>
    <xf numFmtId="0" fontId="0" fillId="0" borderId="59" xfId="0" applyBorder="1" applyAlignment="1">
      <alignment horizontal="left" vertical="center" wrapText="1"/>
    </xf>
    <xf numFmtId="0" fontId="0" fillId="0" borderId="44" xfId="0" applyBorder="1" applyAlignment="1">
      <alignment horizontal="left" vertical="center" wrapText="1"/>
    </xf>
    <xf numFmtId="0" fontId="70" fillId="3" borderId="0" xfId="0" applyFont="1" applyFill="1" applyAlignment="1">
      <alignment horizontal="center" vertical="center" wrapText="1"/>
    </xf>
    <xf numFmtId="0" fontId="0" fillId="0" borderId="0" xfId="0" applyAlignment="1">
      <alignment horizontal="center" vertical="center" wrapText="1"/>
    </xf>
    <xf numFmtId="0" fontId="5" fillId="0" borderId="0" xfId="2" applyAlignment="1">
      <alignment horizontal="left" wrapText="1"/>
    </xf>
    <xf numFmtId="0" fontId="44" fillId="0" borderId="0" xfId="2" applyFont="1" applyAlignment="1">
      <alignment horizontal="justify" vertical="justify" wrapText="1"/>
    </xf>
    <xf numFmtId="0" fontId="0" fillId="10" borderId="22" xfId="0" applyFill="1" applyBorder="1" applyAlignment="1">
      <alignment horizontal="center" wrapText="1"/>
    </xf>
    <xf numFmtId="0" fontId="0" fillId="0" borderId="23" xfId="0" applyBorder="1" applyAlignment="1">
      <alignment horizontal="center" wrapText="1"/>
    </xf>
    <xf numFmtId="0" fontId="0" fillId="0" borderId="24" xfId="0" applyBorder="1" applyAlignment="1">
      <alignment horizontal="center" wrapText="1"/>
    </xf>
    <xf numFmtId="0" fontId="0" fillId="9" borderId="38" xfId="0" applyFill="1" applyBorder="1" applyAlignment="1">
      <alignment horizontal="center" wrapText="1"/>
    </xf>
    <xf numFmtId="0" fontId="0" fillId="9" borderId="40" xfId="0" applyFill="1" applyBorder="1" applyAlignment="1">
      <alignment horizontal="center" wrapText="1"/>
    </xf>
    <xf numFmtId="0" fontId="0" fillId="0" borderId="40" xfId="0" applyBorder="1" applyAlignment="1">
      <alignment horizontal="center" wrapText="1"/>
    </xf>
    <xf numFmtId="0" fontId="0" fillId="0" borderId="39" xfId="0" applyBorder="1" applyAlignment="1">
      <alignment horizontal="center" wrapText="1"/>
    </xf>
    <xf numFmtId="0" fontId="28" fillId="4" borderId="0" xfId="2" applyFont="1" applyFill="1" applyAlignment="1">
      <alignment horizontal="left" wrapText="1"/>
    </xf>
    <xf numFmtId="0" fontId="39" fillId="5" borderId="21" xfId="2" applyFont="1" applyFill="1" applyBorder="1" applyAlignment="1">
      <alignment horizontal="center" vertical="center" wrapText="1"/>
    </xf>
    <xf numFmtId="0" fontId="8" fillId="4" borderId="6" xfId="2" applyFont="1" applyFill="1" applyBorder="1" applyAlignment="1">
      <alignment horizontal="justify" vertical="center" wrapText="1"/>
    </xf>
    <xf numFmtId="0" fontId="35" fillId="4" borderId="7" xfId="0" applyFont="1" applyFill="1" applyBorder="1" applyAlignment="1">
      <alignment vertical="center" wrapText="1"/>
    </xf>
    <xf numFmtId="0" fontId="35" fillId="4" borderId="8" xfId="0" applyFont="1" applyFill="1" applyBorder="1" applyAlignment="1">
      <alignment vertical="center" wrapText="1"/>
    </xf>
    <xf numFmtId="0" fontId="35" fillId="4" borderId="9" xfId="0" applyFont="1" applyFill="1" applyBorder="1" applyAlignment="1">
      <alignment vertical="center" wrapText="1"/>
    </xf>
    <xf numFmtId="0" fontId="35" fillId="4" borderId="0" xfId="0" applyFont="1" applyFill="1" applyAlignment="1">
      <alignment vertical="center" wrapText="1"/>
    </xf>
    <xf numFmtId="0" fontId="35" fillId="4" borderId="10" xfId="0" applyFont="1" applyFill="1" applyBorder="1" applyAlignment="1">
      <alignment vertical="center" wrapText="1"/>
    </xf>
    <xf numFmtId="0" fontId="35" fillId="4" borderId="11" xfId="0" applyFont="1" applyFill="1" applyBorder="1" applyAlignment="1">
      <alignment vertical="center" wrapText="1"/>
    </xf>
    <xf numFmtId="0" fontId="35" fillId="4" borderId="12" xfId="0" applyFont="1" applyFill="1" applyBorder="1" applyAlignment="1">
      <alignment vertical="center" wrapText="1"/>
    </xf>
    <xf numFmtId="0" fontId="35" fillId="4" borderId="13" xfId="0" applyFont="1" applyFill="1" applyBorder="1" applyAlignment="1">
      <alignment vertical="center" wrapText="1"/>
    </xf>
    <xf numFmtId="0" fontId="28" fillId="4" borderId="0" xfId="2" applyFont="1" applyFill="1" applyAlignment="1" applyProtection="1">
      <alignment vertical="center" wrapText="1"/>
      <protection hidden="1"/>
    </xf>
    <xf numFmtId="0" fontId="90" fillId="14" borderId="25" xfId="0" applyFont="1" applyFill="1" applyBorder="1" applyAlignment="1">
      <alignment horizontal="justify" vertical="center" wrapText="1"/>
    </xf>
    <xf numFmtId="0" fontId="13" fillId="4" borderId="0" xfId="0" applyFont="1" applyFill="1" applyAlignment="1">
      <alignment horizontal="left" vertical="center" wrapText="1"/>
    </xf>
    <xf numFmtId="0" fontId="0" fillId="4" borderId="0" xfId="0" applyFill="1" applyAlignment="1">
      <alignment vertical="center"/>
    </xf>
    <xf numFmtId="0" fontId="46" fillId="11" borderId="25" xfId="0" applyFont="1" applyFill="1" applyBorder="1" applyAlignment="1">
      <alignment horizontal="center" vertical="center"/>
    </xf>
    <xf numFmtId="0" fontId="28" fillId="11" borderId="25" xfId="0" applyFont="1" applyFill="1" applyBorder="1" applyAlignment="1">
      <alignment horizontal="center" vertical="center"/>
    </xf>
    <xf numFmtId="0" fontId="46" fillId="13" borderId="25" xfId="0" applyFont="1" applyFill="1" applyBorder="1" applyAlignment="1">
      <alignment horizontal="center" vertical="center" wrapText="1"/>
    </xf>
    <xf numFmtId="0" fontId="28" fillId="13" borderId="25" xfId="0" applyFont="1" applyFill="1" applyBorder="1" applyAlignment="1">
      <alignment horizontal="center" vertical="center" wrapText="1"/>
    </xf>
    <xf numFmtId="0" fontId="90" fillId="14" borderId="75" xfId="0" applyFont="1" applyFill="1" applyBorder="1" applyAlignment="1">
      <alignment horizontal="left" vertical="center"/>
    </xf>
    <xf numFmtId="0" fontId="90" fillId="14" borderId="76" xfId="0" applyFont="1" applyFill="1" applyBorder="1" applyAlignment="1">
      <alignment horizontal="left" vertical="center"/>
    </xf>
    <xf numFmtId="0" fontId="90" fillId="14" borderId="77" xfId="0" applyFont="1" applyFill="1" applyBorder="1" applyAlignment="1">
      <alignment horizontal="left" vertical="center"/>
    </xf>
    <xf numFmtId="0" fontId="5" fillId="3" borderId="0" xfId="0" applyFont="1" applyFill="1" applyAlignment="1">
      <alignment horizontal="left" vertical="center" wrapText="1"/>
    </xf>
    <xf numFmtId="0" fontId="86" fillId="0" borderId="0" xfId="0" applyFont="1" applyAlignment="1">
      <alignment wrapText="1"/>
    </xf>
    <xf numFmtId="0" fontId="44" fillId="4" borderId="0" xfId="0" applyFont="1" applyFill="1" applyAlignment="1">
      <alignment vertical="top" wrapText="1"/>
    </xf>
    <xf numFmtId="0" fontId="26" fillId="35" borderId="27" xfId="0" applyFont="1" applyFill="1" applyBorder="1" applyAlignment="1">
      <alignment horizontal="left" vertical="center"/>
    </xf>
    <xf numFmtId="0" fontId="26" fillId="35" borderId="28" xfId="0" applyFont="1" applyFill="1" applyBorder="1" applyAlignment="1">
      <alignment horizontal="left" vertical="center"/>
    </xf>
    <xf numFmtId="0" fontId="26" fillId="35" borderId="29" xfId="0" applyFont="1" applyFill="1" applyBorder="1" applyAlignment="1">
      <alignment horizontal="left" vertical="center"/>
    </xf>
    <xf numFmtId="0" fontId="90" fillId="14" borderId="26" xfId="0" applyFont="1" applyFill="1" applyBorder="1" applyAlignment="1">
      <alignment horizontal="justify" vertical="center" wrapText="1"/>
    </xf>
    <xf numFmtId="0" fontId="26" fillId="35" borderId="30" xfId="0" applyFont="1" applyFill="1" applyBorder="1" applyAlignment="1">
      <alignment horizontal="left" vertical="center"/>
    </xf>
    <xf numFmtId="0" fontId="26" fillId="35" borderId="25" xfId="0" applyFont="1" applyFill="1" applyBorder="1" applyAlignment="1">
      <alignment horizontal="left" vertical="center"/>
    </xf>
    <xf numFmtId="0" fontId="26" fillId="35" borderId="31" xfId="0" applyFont="1" applyFill="1" applyBorder="1" applyAlignment="1">
      <alignment horizontal="left" vertical="center"/>
    </xf>
    <xf numFmtId="0" fontId="26" fillId="35" borderId="32" xfId="0" applyFont="1" applyFill="1" applyBorder="1" applyAlignment="1">
      <alignment horizontal="left" vertical="center"/>
    </xf>
    <xf numFmtId="0" fontId="26" fillId="35" borderId="33" xfId="0" applyFont="1" applyFill="1" applyBorder="1" applyAlignment="1">
      <alignment horizontal="left" vertical="center"/>
    </xf>
    <xf numFmtId="0" fontId="26" fillId="35" borderId="34" xfId="0" applyFont="1" applyFill="1" applyBorder="1" applyAlignment="1">
      <alignment horizontal="left" vertical="center"/>
    </xf>
    <xf numFmtId="0" fontId="0" fillId="0" borderId="0" xfId="0" applyAlignment="1">
      <alignment vertical="center" wrapText="1"/>
    </xf>
    <xf numFmtId="0" fontId="74" fillId="9" borderId="38" xfId="0" applyFont="1" applyFill="1" applyBorder="1" applyAlignment="1" applyProtection="1">
      <alignment horizontal="center" vertical="center" wrapText="1"/>
      <protection locked="0"/>
    </xf>
    <xf numFmtId="0" fontId="0" fillId="0" borderId="40" xfId="0" applyBorder="1" applyAlignment="1">
      <alignment horizontal="center" vertical="center"/>
    </xf>
    <xf numFmtId="0" fontId="0" fillId="0" borderId="39" xfId="0" applyBorder="1" applyAlignment="1">
      <alignment horizontal="center" vertical="center"/>
    </xf>
    <xf numFmtId="20" fontId="107" fillId="4" borderId="0" xfId="0" applyNumberFormat="1" applyFont="1" applyFill="1" applyAlignment="1">
      <alignment horizontal="center" vertical="top"/>
    </xf>
    <xf numFmtId="0" fontId="107" fillId="0" borderId="0" xfId="0" applyFont="1" applyAlignment="1">
      <alignment horizontal="center" vertical="top"/>
    </xf>
    <xf numFmtId="0" fontId="79" fillId="0" borderId="0" xfId="0" applyFont="1" applyAlignment="1">
      <alignment horizontal="left" vertical="top" wrapText="1"/>
    </xf>
    <xf numFmtId="0" fontId="8" fillId="7" borderId="45" xfId="0" applyFont="1" applyFill="1" applyBorder="1" applyAlignment="1">
      <alignment horizontal="center" vertical="center"/>
    </xf>
    <xf numFmtId="0" fontId="8" fillId="7" borderId="48" xfId="0" applyFont="1" applyFill="1" applyBorder="1" applyAlignment="1">
      <alignment horizontal="center" vertical="center"/>
    </xf>
    <xf numFmtId="0" fontId="74" fillId="10" borderId="37" xfId="0" applyFont="1" applyFill="1" applyBorder="1" applyAlignment="1">
      <alignment horizontal="center" vertical="center" wrapText="1"/>
    </xf>
    <xf numFmtId="0" fontId="74" fillId="9" borderId="37" xfId="0" applyFont="1" applyFill="1" applyBorder="1" applyAlignment="1">
      <alignment horizontal="center" vertical="center" wrapText="1"/>
    </xf>
    <xf numFmtId="0" fontId="44" fillId="9" borderId="37" xfId="0" applyFont="1" applyFill="1" applyBorder="1" applyAlignment="1">
      <alignment horizontal="center" vertical="center"/>
    </xf>
    <xf numFmtId="0" fontId="0" fillId="9" borderId="37" xfId="0" applyFill="1" applyBorder="1" applyAlignment="1">
      <alignment horizontal="center" vertical="center"/>
    </xf>
    <xf numFmtId="0" fontId="8" fillId="8" borderId="37" xfId="0" applyFont="1" applyFill="1" applyBorder="1" applyAlignment="1">
      <alignment horizontal="center" vertical="center"/>
    </xf>
    <xf numFmtId="0" fontId="79" fillId="0" borderId="0" xfId="0" applyFont="1" applyAlignment="1">
      <alignment horizontal="left" vertical="center" wrapText="1"/>
    </xf>
    <xf numFmtId="0" fontId="0" fillId="0" borderId="0" xfId="0" applyAlignment="1">
      <alignment horizontal="left" wrapText="1"/>
    </xf>
    <xf numFmtId="20" fontId="44" fillId="4" borderId="0" xfId="0" applyNumberFormat="1" applyFont="1" applyFill="1" applyAlignment="1">
      <alignment horizontal="center" vertical="top"/>
    </xf>
    <xf numFmtId="0" fontId="44" fillId="0" borderId="0" xfId="0" applyFont="1" applyAlignment="1">
      <alignment horizontal="center" vertical="top"/>
    </xf>
    <xf numFmtId="20" fontId="65" fillId="33" borderId="114" xfId="0" applyNumberFormat="1" applyFont="1" applyFill="1" applyBorder="1" applyAlignment="1">
      <alignment horizontal="center" vertical="center" wrapText="1"/>
    </xf>
    <xf numFmtId="0" fontId="65" fillId="33" borderId="114" xfId="0" applyFont="1" applyFill="1" applyBorder="1" applyAlignment="1">
      <alignment horizontal="center" vertical="center" wrapText="1"/>
    </xf>
    <xf numFmtId="20" fontId="65" fillId="0" borderId="73" xfId="0" applyNumberFormat="1" applyFont="1" applyBorder="1" applyAlignment="1">
      <alignment horizontal="center" vertical="center" wrapText="1"/>
    </xf>
    <xf numFmtId="0" fontId="0" fillId="0" borderId="44" xfId="0" applyBorder="1" applyAlignment="1">
      <alignment horizontal="center" vertical="center" wrapText="1"/>
    </xf>
    <xf numFmtId="20" fontId="65" fillId="0" borderId="38" xfId="0" applyNumberFormat="1" applyFont="1" applyBorder="1" applyAlignment="1">
      <alignment horizontal="center" vertical="center" wrapText="1"/>
    </xf>
    <xf numFmtId="0" fontId="0" fillId="0" borderId="39" xfId="0" applyBorder="1" applyAlignment="1">
      <alignment horizontal="center" vertical="center" wrapText="1"/>
    </xf>
    <xf numFmtId="0" fontId="65" fillId="0" borderId="73" xfId="0" applyFont="1" applyBorder="1" applyAlignment="1">
      <alignment horizontal="center" vertical="center" wrapText="1"/>
    </xf>
    <xf numFmtId="0" fontId="44" fillId="0" borderId="59" xfId="0" applyFont="1" applyBorder="1" applyAlignment="1">
      <alignment vertical="center" wrapText="1"/>
    </xf>
    <xf numFmtId="0" fontId="44" fillId="0" borderId="124" xfId="0" applyFont="1" applyBorder="1" applyAlignment="1">
      <alignment vertical="center" wrapText="1"/>
    </xf>
    <xf numFmtId="0" fontId="65" fillId="0" borderId="38" xfId="0" applyFont="1" applyBorder="1" applyAlignment="1">
      <alignment horizontal="center" vertical="center" wrapText="1"/>
    </xf>
    <xf numFmtId="0" fontId="44" fillId="0" borderId="40" xfId="0" applyFont="1" applyBorder="1" applyAlignment="1">
      <alignment vertical="center" wrapText="1"/>
    </xf>
    <xf numFmtId="0" fontId="44" fillId="0" borderId="116" xfId="0" applyFont="1" applyBorder="1" applyAlignment="1">
      <alignment vertical="center" wrapText="1"/>
    </xf>
    <xf numFmtId="20" fontId="65" fillId="0" borderId="118" xfId="0" applyNumberFormat="1" applyFont="1" applyBorder="1" applyAlignment="1">
      <alignment horizontal="center" vertical="center" wrapText="1"/>
    </xf>
    <xf numFmtId="0" fontId="0" fillId="0" borderId="119" xfId="0" applyBorder="1" applyAlignment="1">
      <alignment horizontal="center" vertical="center" wrapText="1"/>
    </xf>
    <xf numFmtId="0" fontId="65" fillId="0" borderId="118" xfId="0" applyFont="1" applyBorder="1" applyAlignment="1">
      <alignment horizontal="center" vertical="center" wrapText="1"/>
    </xf>
    <xf numFmtId="0" fontId="44" fillId="0" borderId="121" xfId="0" applyFont="1" applyBorder="1" applyAlignment="1">
      <alignment vertical="center" wrapText="1"/>
    </xf>
    <xf numFmtId="0" fontId="44" fillId="0" borderId="122" xfId="0" applyFont="1" applyBorder="1" applyAlignment="1">
      <alignment vertical="center" wrapText="1"/>
    </xf>
    <xf numFmtId="20" fontId="69" fillId="4" borderId="0" xfId="0" applyNumberFormat="1" applyFont="1" applyFill="1" applyAlignment="1">
      <alignment horizontal="justify" vertical="top"/>
    </xf>
    <xf numFmtId="0" fontId="69" fillId="0" borderId="0" xfId="0" applyFont="1" applyAlignment="1">
      <alignment horizontal="justify" vertical="top"/>
    </xf>
    <xf numFmtId="0" fontId="94" fillId="10" borderId="78" xfId="0" applyFont="1" applyFill="1" applyBorder="1" applyAlignment="1">
      <alignment horizontal="center" vertical="center"/>
    </xf>
    <xf numFmtId="0" fontId="0" fillId="10" borderId="79" xfId="0" applyFill="1" applyBorder="1" applyAlignment="1">
      <alignment horizontal="left" vertical="center"/>
    </xf>
    <xf numFmtId="0" fontId="94" fillId="8" borderId="78" xfId="0" applyFont="1" applyFill="1" applyBorder="1" applyAlignment="1">
      <alignment horizontal="center" vertical="center"/>
    </xf>
    <xf numFmtId="0" fontId="0" fillId="8" borderId="78" xfId="0" applyFill="1" applyBorder="1" applyAlignment="1">
      <alignment horizontal="left" vertical="center"/>
    </xf>
    <xf numFmtId="0" fontId="94" fillId="7" borderId="78" xfId="0" applyFont="1" applyFill="1" applyBorder="1" applyAlignment="1">
      <alignment horizontal="center" vertical="center"/>
    </xf>
    <xf numFmtId="0" fontId="0" fillId="7" borderId="78" xfId="0" applyFill="1" applyBorder="1" applyAlignment="1">
      <alignment horizontal="left" vertical="center"/>
    </xf>
    <xf numFmtId="0" fontId="94" fillId="9" borderId="78" xfId="0" applyFont="1" applyFill="1" applyBorder="1" applyAlignment="1">
      <alignment horizontal="center" vertical="center"/>
    </xf>
    <xf numFmtId="0" fontId="0" fillId="9" borderId="78" xfId="0" applyFill="1" applyBorder="1" applyAlignment="1">
      <alignment horizontal="left" vertical="center"/>
    </xf>
    <xf numFmtId="0" fontId="0" fillId="0" borderId="73" xfId="0" applyBorder="1" applyAlignment="1" applyProtection="1">
      <alignment wrapText="1"/>
      <protection locked="0"/>
    </xf>
    <xf numFmtId="0" fontId="0" fillId="0" borderId="59" xfId="0" applyBorder="1" applyAlignment="1" applyProtection="1">
      <alignment wrapText="1"/>
      <protection locked="0"/>
    </xf>
    <xf numFmtId="0" fontId="0" fillId="0" borderId="44" xfId="0" applyBorder="1" applyAlignment="1" applyProtection="1">
      <alignment wrapText="1"/>
      <protection locked="0"/>
    </xf>
    <xf numFmtId="0" fontId="0" fillId="0" borderId="38" xfId="0" applyBorder="1" applyAlignment="1" applyProtection="1">
      <alignment wrapText="1"/>
      <protection locked="0"/>
    </xf>
    <xf numFmtId="0" fontId="0" fillId="0" borderId="0" xfId="0" applyAlignment="1">
      <alignment horizontal="center" vertical="top" wrapText="1"/>
    </xf>
    <xf numFmtId="0" fontId="26" fillId="29" borderId="4" xfId="0" applyFont="1" applyFill="1" applyBorder="1" applyAlignment="1">
      <alignment horizontal="center" vertical="center" wrapText="1"/>
    </xf>
    <xf numFmtId="0" fontId="26" fillId="29" borderId="5" xfId="0" applyFont="1" applyFill="1" applyBorder="1" applyAlignment="1">
      <alignment horizontal="center" vertical="center" wrapText="1"/>
    </xf>
    <xf numFmtId="0" fontId="98" fillId="29" borderId="45" xfId="0" applyFont="1" applyFill="1" applyBorder="1" applyAlignment="1">
      <alignment horizontal="center" vertical="center" wrapText="1"/>
    </xf>
    <xf numFmtId="0" fontId="98" fillId="29" borderId="48" xfId="0" applyFont="1" applyFill="1" applyBorder="1" applyAlignment="1">
      <alignment horizontal="center" vertical="center" wrapText="1"/>
    </xf>
    <xf numFmtId="0" fontId="26" fillId="29" borderId="3" xfId="0" applyFont="1" applyFill="1" applyBorder="1" applyAlignment="1">
      <alignment horizontal="center" vertical="center" wrapText="1"/>
    </xf>
    <xf numFmtId="0" fontId="98" fillId="29" borderId="50" xfId="0" applyFont="1" applyFill="1" applyBorder="1" applyAlignment="1">
      <alignment horizontal="center" vertical="center" wrapText="1"/>
    </xf>
    <xf numFmtId="0" fontId="44" fillId="0" borderId="0" xfId="0" applyFont="1" applyAlignment="1">
      <alignment vertical="center" wrapText="1"/>
    </xf>
    <xf numFmtId="0" fontId="92" fillId="3" borderId="0" xfId="0" applyFont="1" applyFill="1" applyAlignment="1">
      <alignment horizontal="center"/>
    </xf>
    <xf numFmtId="0" fontId="44" fillId="3" borderId="0" xfId="0" applyFont="1" applyFill="1" applyAlignment="1" applyProtection="1">
      <alignment horizontal="left" vertical="justify"/>
      <protection locked="0"/>
    </xf>
    <xf numFmtId="0" fontId="0" fillId="3" borderId="0" xfId="0" applyFill="1" applyAlignment="1">
      <alignment horizontal="left" vertical="center" wrapText="1"/>
    </xf>
    <xf numFmtId="0" fontId="44" fillId="7" borderId="86" xfId="0" applyFont="1" applyFill="1" applyBorder="1" applyAlignment="1">
      <alignment horizontal="left" vertical="center" wrapText="1"/>
    </xf>
    <xf numFmtId="0" fontId="44" fillId="9" borderId="86" xfId="0" applyFont="1" applyFill="1" applyBorder="1" applyAlignment="1">
      <alignment horizontal="left" vertical="center" wrapText="1"/>
    </xf>
    <xf numFmtId="0" fontId="112" fillId="3" borderId="83" xfId="0" applyFont="1" applyFill="1" applyBorder="1" applyAlignment="1" applyProtection="1">
      <alignment horizontal="center" vertical="top" wrapText="1"/>
      <protection locked="0"/>
    </xf>
    <xf numFmtId="0" fontId="112" fillId="3" borderId="82" xfId="0" applyFont="1" applyFill="1" applyBorder="1" applyAlignment="1" applyProtection="1">
      <alignment horizontal="center" vertical="top" wrapText="1"/>
      <protection locked="0"/>
    </xf>
    <xf numFmtId="0" fontId="112" fillId="3" borderId="85" xfId="0" applyFont="1" applyFill="1" applyBorder="1" applyAlignment="1" applyProtection="1">
      <alignment horizontal="center" vertical="top" wrapText="1"/>
      <protection locked="0"/>
    </xf>
    <xf numFmtId="0" fontId="112" fillId="3" borderId="81" xfId="0" applyFont="1" applyFill="1" applyBorder="1" applyAlignment="1" applyProtection="1">
      <alignment horizontal="center" vertical="top" wrapText="1"/>
      <protection locked="0"/>
    </xf>
    <xf numFmtId="0" fontId="112" fillId="3" borderId="133" xfId="0" applyFont="1" applyFill="1" applyBorder="1" applyAlignment="1" applyProtection="1">
      <alignment horizontal="center" vertical="top" wrapText="1"/>
      <protection locked="0"/>
    </xf>
    <xf numFmtId="0" fontId="0" fillId="3" borderId="83" xfId="0" applyFill="1" applyBorder="1" applyAlignment="1">
      <alignment vertical="top" wrapText="1"/>
    </xf>
    <xf numFmtId="0" fontId="0" fillId="3" borderId="82" xfId="0" applyFill="1" applyBorder="1" applyAlignment="1">
      <alignment vertical="top" wrapText="1"/>
    </xf>
    <xf numFmtId="0" fontId="0" fillId="3" borderId="87" xfId="0" applyFill="1" applyBorder="1" applyAlignment="1">
      <alignment vertical="top" wrapText="1"/>
    </xf>
    <xf numFmtId="0" fontId="0" fillId="3" borderId="80" xfId="0" applyFill="1" applyBorder="1" applyAlignment="1">
      <alignment vertical="top" wrapText="1"/>
    </xf>
    <xf numFmtId="0" fontId="0" fillId="3" borderId="0" xfId="0" applyFill="1" applyAlignment="1">
      <alignment vertical="top" wrapText="1"/>
    </xf>
    <xf numFmtId="0" fontId="0" fillId="3" borderId="88" xfId="0" applyFill="1" applyBorder="1" applyAlignment="1">
      <alignment vertical="top" wrapText="1"/>
    </xf>
    <xf numFmtId="0" fontId="0" fillId="3" borderId="85" xfId="0" applyFill="1" applyBorder="1" applyAlignment="1">
      <alignment vertical="top" wrapText="1"/>
    </xf>
    <xf numFmtId="0" fontId="0" fillId="3" borderId="81" xfId="0" applyFill="1" applyBorder="1" applyAlignment="1">
      <alignment vertical="top" wrapText="1"/>
    </xf>
    <xf numFmtId="0" fontId="0" fillId="3" borderId="89" xfId="0" applyFill="1" applyBorder="1" applyAlignment="1">
      <alignment vertical="top" wrapText="1"/>
    </xf>
    <xf numFmtId="0" fontId="8" fillId="3" borderId="83" xfId="0" applyFont="1" applyFill="1" applyBorder="1" applyAlignment="1">
      <alignment wrapText="1"/>
    </xf>
    <xf numFmtId="0" fontId="0" fillId="0" borderId="82" xfId="0" applyBorder="1" applyAlignment="1">
      <alignment wrapText="1"/>
    </xf>
    <xf numFmtId="0" fontId="0" fillId="0" borderId="87" xfId="0" applyBorder="1" applyAlignment="1">
      <alignment wrapText="1"/>
    </xf>
    <xf numFmtId="0" fontId="8" fillId="3" borderId="84" xfId="0" applyFont="1" applyFill="1" applyBorder="1" applyAlignment="1">
      <alignment wrapText="1"/>
    </xf>
    <xf numFmtId="0" fontId="0" fillId="0" borderId="90" xfId="0" applyBorder="1" applyAlignment="1">
      <alignment wrapText="1"/>
    </xf>
    <xf numFmtId="0" fontId="0" fillId="0" borderId="91" xfId="0" applyBorder="1" applyAlignment="1">
      <alignment wrapText="1"/>
    </xf>
    <xf numFmtId="0" fontId="0" fillId="3" borderId="83" xfId="0" applyFill="1" applyBorder="1" applyAlignment="1">
      <alignment horizontal="left" vertical="top" wrapText="1"/>
    </xf>
    <xf numFmtId="0" fontId="0" fillId="3" borderId="82" xfId="0" applyFill="1" applyBorder="1" applyAlignment="1">
      <alignment horizontal="left" vertical="top" wrapText="1"/>
    </xf>
    <xf numFmtId="0" fontId="0" fillId="3" borderId="87" xfId="0" applyFill="1" applyBorder="1" applyAlignment="1">
      <alignment horizontal="left" vertical="top" wrapText="1"/>
    </xf>
    <xf numFmtId="0" fontId="0" fillId="3" borderId="80" xfId="0" applyFill="1" applyBorder="1" applyAlignment="1">
      <alignment horizontal="left" vertical="top" wrapText="1"/>
    </xf>
    <xf numFmtId="0" fontId="0" fillId="3" borderId="0" xfId="0" applyFill="1" applyAlignment="1">
      <alignment horizontal="left" vertical="top" wrapText="1"/>
    </xf>
    <xf numFmtId="0" fontId="0" fillId="3" borderId="88" xfId="0" applyFill="1" applyBorder="1" applyAlignment="1">
      <alignment horizontal="left" vertical="top" wrapText="1"/>
    </xf>
    <xf numFmtId="0" fontId="0" fillId="3" borderId="85" xfId="0" applyFill="1" applyBorder="1" applyAlignment="1">
      <alignment horizontal="left" vertical="top" wrapText="1"/>
    </xf>
    <xf numFmtId="0" fontId="0" fillId="3" borderId="81" xfId="0" applyFill="1" applyBorder="1" applyAlignment="1">
      <alignment horizontal="left" vertical="top" wrapText="1"/>
    </xf>
    <xf numFmtId="0" fontId="0" fillId="3" borderId="89" xfId="0" applyFill="1" applyBorder="1" applyAlignment="1">
      <alignment horizontal="left" vertical="top" wrapText="1"/>
    </xf>
    <xf numFmtId="0" fontId="44" fillId="8" borderId="86" xfId="0" applyFont="1" applyFill="1" applyBorder="1" applyAlignment="1">
      <alignment horizontal="left" vertical="center" wrapText="1"/>
    </xf>
    <xf numFmtId="0" fontId="44" fillId="10" borderId="86" xfId="0" applyFont="1" applyFill="1" applyBorder="1" applyAlignment="1">
      <alignment horizontal="left" vertical="center" wrapText="1"/>
    </xf>
    <xf numFmtId="0" fontId="0" fillId="7" borderId="128" xfId="0" applyFill="1" applyBorder="1" applyAlignment="1">
      <alignment horizontal="left" vertical="center"/>
    </xf>
    <xf numFmtId="0" fontId="0" fillId="7" borderId="79" xfId="0" applyFill="1" applyBorder="1" applyAlignment="1">
      <alignment horizontal="left" vertical="center"/>
    </xf>
    <xf numFmtId="0" fontId="0" fillId="7" borderId="129" xfId="0" applyFill="1" applyBorder="1" applyAlignment="1">
      <alignment horizontal="left" vertical="center"/>
    </xf>
    <xf numFmtId="0" fontId="94" fillId="8" borderId="130" xfId="0" applyFont="1" applyFill="1" applyBorder="1" applyAlignment="1">
      <alignment horizontal="center" vertical="center"/>
    </xf>
    <xf numFmtId="0" fontId="94" fillId="8" borderId="131" xfId="0" applyFont="1" applyFill="1" applyBorder="1" applyAlignment="1">
      <alignment horizontal="center" vertical="center"/>
    </xf>
    <xf numFmtId="0" fontId="94" fillId="8" borderId="132" xfId="0" applyFont="1" applyFill="1" applyBorder="1" applyAlignment="1">
      <alignment horizontal="center" vertical="center"/>
    </xf>
    <xf numFmtId="0" fontId="0" fillId="8" borderId="128" xfId="0" applyFill="1" applyBorder="1" applyAlignment="1">
      <alignment horizontal="left" vertical="center"/>
    </xf>
    <xf numFmtId="0" fontId="0" fillId="8" borderId="79" xfId="0" applyFill="1" applyBorder="1" applyAlignment="1">
      <alignment horizontal="left" vertical="center"/>
    </xf>
    <xf numFmtId="0" fontId="0" fillId="8" borderId="129" xfId="0" applyFill="1" applyBorder="1" applyAlignment="1">
      <alignment horizontal="left" vertical="center"/>
    </xf>
    <xf numFmtId="0" fontId="4" fillId="0" borderId="84" xfId="0" applyFont="1" applyBorder="1" applyAlignment="1">
      <alignment wrapText="1"/>
    </xf>
    <xf numFmtId="0" fontId="4" fillId="0" borderId="90" xfId="0" applyFont="1" applyBorder="1" applyAlignment="1">
      <alignment wrapText="1"/>
    </xf>
    <xf numFmtId="0" fontId="4" fillId="0" borderId="91" xfId="0" applyFont="1" applyBorder="1" applyAlignment="1">
      <alignment wrapText="1"/>
    </xf>
    <xf numFmtId="0" fontId="5" fillId="0" borderId="0" xfId="0" applyFont="1" applyAlignment="1">
      <alignment vertical="center" wrapText="1"/>
    </xf>
    <xf numFmtId="0" fontId="1" fillId="3" borderId="83" xfId="0" applyFont="1" applyFill="1" applyBorder="1" applyAlignment="1">
      <alignment vertical="top" wrapText="1"/>
    </xf>
    <xf numFmtId="0" fontId="1" fillId="0" borderId="82" xfId="0" applyFont="1" applyBorder="1" applyAlignment="1">
      <alignment vertical="top" wrapText="1"/>
    </xf>
    <xf numFmtId="0" fontId="1" fillId="0" borderId="87" xfId="0" applyFont="1" applyBorder="1" applyAlignment="1">
      <alignment vertical="top" wrapText="1"/>
    </xf>
    <xf numFmtId="0" fontId="1" fillId="0" borderId="80" xfId="0" applyFont="1" applyBorder="1" applyAlignment="1">
      <alignment vertical="top" wrapText="1"/>
    </xf>
    <xf numFmtId="0" fontId="1" fillId="0" borderId="0" xfId="0" applyFont="1" applyAlignment="1">
      <alignment vertical="top" wrapText="1"/>
    </xf>
    <xf numFmtId="0" fontId="1" fillId="0" borderId="88" xfId="0" applyFont="1" applyBorder="1" applyAlignment="1">
      <alignment vertical="top" wrapText="1"/>
    </xf>
    <xf numFmtId="0" fontId="1" fillId="0" borderId="85" xfId="0" applyFont="1" applyBorder="1" applyAlignment="1">
      <alignment vertical="top" wrapText="1"/>
    </xf>
    <xf numFmtId="0" fontId="1" fillId="0" borderId="81" xfId="0" applyFont="1" applyBorder="1" applyAlignment="1">
      <alignment vertical="top" wrapText="1"/>
    </xf>
    <xf numFmtId="0" fontId="1" fillId="0" borderId="89" xfId="0" applyFont="1" applyBorder="1" applyAlignment="1">
      <alignment vertical="top" wrapText="1"/>
    </xf>
    <xf numFmtId="0" fontId="94" fillId="9" borderId="130" xfId="0" applyFont="1" applyFill="1" applyBorder="1" applyAlignment="1">
      <alignment horizontal="center" vertical="center"/>
    </xf>
    <xf numFmtId="0" fontId="94" fillId="9" borderId="131" xfId="0" applyFont="1" applyFill="1" applyBorder="1" applyAlignment="1">
      <alignment horizontal="center" vertical="center"/>
    </xf>
    <xf numFmtId="0" fontId="94" fillId="9" borderId="132" xfId="0" applyFont="1" applyFill="1" applyBorder="1" applyAlignment="1">
      <alignment horizontal="center" vertical="center"/>
    </xf>
    <xf numFmtId="0" fontId="0" fillId="9" borderId="128" xfId="0" applyFill="1" applyBorder="1" applyAlignment="1">
      <alignment horizontal="left" vertical="center"/>
    </xf>
    <xf numFmtId="0" fontId="0" fillId="9" borderId="79" xfId="0" applyFill="1" applyBorder="1" applyAlignment="1">
      <alignment horizontal="left" vertical="center"/>
    </xf>
    <xf numFmtId="0" fontId="0" fillId="9" borderId="129" xfId="0" applyFill="1" applyBorder="1" applyAlignment="1">
      <alignment horizontal="left" vertical="center"/>
    </xf>
    <xf numFmtId="0" fontId="94" fillId="10" borderId="130" xfId="0" applyFont="1" applyFill="1" applyBorder="1" applyAlignment="1">
      <alignment horizontal="center" vertical="center"/>
    </xf>
    <xf numFmtId="0" fontId="94" fillId="10" borderId="131" xfId="0" applyFont="1" applyFill="1" applyBorder="1" applyAlignment="1">
      <alignment horizontal="center" vertical="center"/>
    </xf>
    <xf numFmtId="0" fontId="94" fillId="10" borderId="132" xfId="0" applyFont="1" applyFill="1" applyBorder="1" applyAlignment="1">
      <alignment horizontal="center" vertical="center"/>
    </xf>
    <xf numFmtId="0" fontId="0" fillId="10" borderId="128" xfId="0" applyFill="1" applyBorder="1" applyAlignment="1">
      <alignment horizontal="left" vertical="center"/>
    </xf>
    <xf numFmtId="0" fontId="94" fillId="7" borderId="130" xfId="0" applyFont="1" applyFill="1" applyBorder="1" applyAlignment="1">
      <alignment horizontal="center" vertical="center"/>
    </xf>
    <xf numFmtId="0" fontId="94" fillId="7" borderId="131" xfId="0" applyFont="1" applyFill="1" applyBorder="1" applyAlignment="1">
      <alignment horizontal="center" vertical="center"/>
    </xf>
    <xf numFmtId="0" fontId="94" fillId="7" borderId="132" xfId="0" applyFont="1" applyFill="1" applyBorder="1" applyAlignment="1">
      <alignment horizontal="center" vertical="center"/>
    </xf>
    <xf numFmtId="0" fontId="0" fillId="3" borderId="83" xfId="0" applyFill="1" applyBorder="1" applyAlignment="1" applyProtection="1">
      <alignment vertical="top" wrapText="1"/>
      <protection locked="0"/>
    </xf>
    <xf numFmtId="0" fontId="0" fillId="3" borderId="82" xfId="0" applyFill="1" applyBorder="1" applyAlignment="1" applyProtection="1">
      <alignment vertical="top" wrapText="1"/>
      <protection locked="0"/>
    </xf>
    <xf numFmtId="0" fontId="0" fillId="3" borderId="87" xfId="0" applyFill="1" applyBorder="1" applyAlignment="1" applyProtection="1">
      <alignment vertical="top" wrapText="1"/>
      <protection locked="0"/>
    </xf>
    <xf numFmtId="0" fontId="0" fillId="3" borderId="80"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88" xfId="0" applyFill="1" applyBorder="1" applyAlignment="1" applyProtection="1">
      <alignment vertical="top" wrapText="1"/>
      <protection locked="0"/>
    </xf>
    <xf numFmtId="0" fontId="0" fillId="3" borderId="85" xfId="0" applyFill="1" applyBorder="1" applyAlignment="1" applyProtection="1">
      <alignment vertical="top" wrapText="1"/>
      <protection locked="0"/>
    </xf>
    <xf numFmtId="0" fontId="0" fillId="3" borderId="81" xfId="0" applyFill="1" applyBorder="1" applyAlignment="1" applyProtection="1">
      <alignment vertical="top" wrapText="1"/>
      <protection locked="0"/>
    </xf>
    <xf numFmtId="0" fontId="0" fillId="3" borderId="89" xfId="0" applyFill="1" applyBorder="1" applyAlignment="1" applyProtection="1">
      <alignment vertical="top" wrapText="1"/>
      <protection locked="0"/>
    </xf>
    <xf numFmtId="0" fontId="82" fillId="0" borderId="0" xfId="0" applyFont="1" applyAlignment="1">
      <alignment horizontal="center" vertical="top" wrapText="1"/>
    </xf>
    <xf numFmtId="0" fontId="44" fillId="0" borderId="0" xfId="0" applyFont="1" applyAlignment="1">
      <alignment wrapText="1"/>
    </xf>
    <xf numFmtId="14" fontId="43" fillId="0" borderId="0" xfId="0" applyNumberFormat="1" applyFont="1"/>
  </cellXfs>
  <cellStyles count="5">
    <cellStyle name="Hipervínculo" xfId="3" builtinId="8"/>
    <cellStyle name="Moneda" xfId="4" builtinId="4"/>
    <cellStyle name="Normal" xfId="0" builtinId="0"/>
    <cellStyle name="Normal_BCG" xfId="2" xr:uid="{00000000-0005-0000-0000-000003000000}"/>
    <cellStyle name="Porcentaje" xfId="1" builtinId="5"/>
  </cellStyles>
  <dxfs count="0"/>
  <tableStyles count="0" defaultTableStyle="TableStyleMedium9" defaultPivotStyle="PivotStyleLight16"/>
  <colors>
    <mruColors>
      <color rgb="FF3A9AB0"/>
      <color rgb="FF74BDCE"/>
      <color rgb="FF003399"/>
      <color rgb="FFFFFF99"/>
      <color rgb="FFFFFFCC"/>
      <color rgb="FF87892F"/>
      <color rgb="FFCCECFF"/>
      <color rgb="FF008000"/>
      <color rgb="FF0099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841844686916645E-2"/>
          <c:y val="5.0925925925925923E-2"/>
          <c:w val="0.85991999043542988"/>
          <c:h val="0.83573365431231961"/>
        </c:manualLayout>
      </c:layout>
      <c:bubbleChart>
        <c:varyColors val="1"/>
        <c:ser>
          <c:idx val="0"/>
          <c:order val="0"/>
          <c:invertIfNegative val="0"/>
          <c:xVal>
            <c:numRef>
              <c:f>AutodiagBCG!$C$30:$G$30</c:f>
              <c:numCache>
                <c:formatCode>0.00%</c:formatCode>
                <c:ptCount val="5"/>
                <c:pt idx="0">
                  <c:v>0</c:v>
                </c:pt>
                <c:pt idx="1">
                  <c:v>0</c:v>
                </c:pt>
                <c:pt idx="2">
                  <c:v>0</c:v>
                </c:pt>
                <c:pt idx="3">
                  <c:v>0</c:v>
                </c:pt>
                <c:pt idx="4">
                  <c:v>0</c:v>
                </c:pt>
              </c:numCache>
            </c:numRef>
          </c:xVal>
          <c:yVal>
            <c:numRef>
              <c:f>AutodiagBCG!$C$31:$G$31</c:f>
              <c:numCache>
                <c:formatCode>#,##0.00</c:formatCode>
                <c:ptCount val="5"/>
                <c:pt idx="0">
                  <c:v>0</c:v>
                </c:pt>
                <c:pt idx="1">
                  <c:v>0</c:v>
                </c:pt>
                <c:pt idx="2">
                  <c:v>0</c:v>
                </c:pt>
                <c:pt idx="3">
                  <c:v>0</c:v>
                </c:pt>
                <c:pt idx="4">
                  <c:v>0</c:v>
                </c:pt>
              </c:numCache>
            </c:numRef>
          </c:yVal>
          <c:bubbleSize>
            <c:numLit>
              <c:formatCode>General</c:formatCode>
              <c:ptCount val="5"/>
              <c:pt idx="0">
                <c:v>1</c:v>
              </c:pt>
              <c:pt idx="1">
                <c:v>1</c:v>
              </c:pt>
              <c:pt idx="2">
                <c:v>1</c:v>
              </c:pt>
              <c:pt idx="3">
                <c:v>1</c:v>
              </c:pt>
              <c:pt idx="4">
                <c:v>1</c:v>
              </c:pt>
            </c:numLit>
          </c:bubbleSize>
          <c:bubble3D val="1"/>
          <c:extLst>
            <c:ext xmlns:c16="http://schemas.microsoft.com/office/drawing/2014/chart" uri="{C3380CC4-5D6E-409C-BE32-E72D297353CC}">
              <c16:uniqueId val="{00000000-9BB4-400A-90C9-13A2DA4465A1}"/>
            </c:ext>
          </c:extLst>
        </c:ser>
        <c:dLbls>
          <c:showLegendKey val="0"/>
          <c:showVal val="0"/>
          <c:showCatName val="0"/>
          <c:showSerName val="0"/>
          <c:showPercent val="0"/>
          <c:showBubbleSize val="0"/>
        </c:dLbls>
        <c:bubbleScale val="100"/>
        <c:showNegBubbles val="0"/>
        <c:axId val="430175152"/>
        <c:axId val="432638904"/>
      </c:bubbleChart>
      <c:valAx>
        <c:axId val="430175152"/>
        <c:scaling>
          <c:orientation val="minMax"/>
        </c:scaling>
        <c:delete val="0"/>
        <c:axPos val="b"/>
        <c:numFmt formatCode="0.00%" sourceLinked="1"/>
        <c:majorTickMark val="out"/>
        <c:minorTickMark val="none"/>
        <c:tickLblPos val="nextTo"/>
        <c:spPr>
          <a:ln>
            <a:noFill/>
          </a:ln>
        </c:spPr>
        <c:txPr>
          <a:bodyPr/>
          <a:lstStyle/>
          <a:p>
            <a:pPr>
              <a:defRPr>
                <a:solidFill>
                  <a:schemeClr val="bg1"/>
                </a:solidFill>
              </a:defRPr>
            </a:pPr>
            <a:endParaRPr lang="es-ES"/>
          </a:p>
        </c:txPr>
        <c:crossAx val="432638904"/>
        <c:crosses val="autoZero"/>
        <c:crossBetween val="midCat"/>
      </c:valAx>
      <c:valAx>
        <c:axId val="432638904"/>
        <c:scaling>
          <c:orientation val="minMax"/>
        </c:scaling>
        <c:delete val="0"/>
        <c:axPos val="l"/>
        <c:numFmt formatCode="#,##0.00" sourceLinked="1"/>
        <c:majorTickMark val="out"/>
        <c:minorTickMark val="none"/>
        <c:tickLblPos val="nextTo"/>
        <c:spPr>
          <a:ln>
            <a:noFill/>
          </a:ln>
        </c:spPr>
        <c:txPr>
          <a:bodyPr/>
          <a:lstStyle/>
          <a:p>
            <a:pPr>
              <a:defRPr>
                <a:solidFill>
                  <a:schemeClr val="bg1"/>
                </a:solidFill>
              </a:defRPr>
            </a:pPr>
            <a:endParaRPr lang="es-ES"/>
          </a:p>
        </c:txPr>
        <c:crossAx val="430175152"/>
        <c:crosses val="autoZero"/>
        <c:crossBetween val="midCat"/>
      </c:valAx>
    </c:plotArea>
    <c:plotVisOnly val="1"/>
    <c:dispBlanksAs val="gap"/>
    <c:showDLblsOverMax val="0"/>
  </c:chart>
  <c:spPr>
    <a:ln>
      <a:solidFill>
        <a:schemeClr val="bg2">
          <a:lumMod val="50000"/>
        </a:schemeClr>
      </a:solidFill>
    </a:ln>
  </c:spPr>
  <c:printSettings>
    <c:headerFooter/>
    <c:pageMargins b="0.75000000000001155" l="0.70000000000000062" r="0.70000000000000062" t="0.75000000000001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1"/>
    <c:plotArea>
      <c:layout>
        <c:manualLayout>
          <c:layoutTarget val="inner"/>
          <c:xMode val="edge"/>
          <c:yMode val="edge"/>
          <c:x val="0.1385769843082352"/>
          <c:y val="0.16328520380735873"/>
          <c:w val="0.83520751991075559"/>
          <c:h val="0.55965986724836614"/>
        </c:manualLayout>
      </c:layout>
      <c:barChart>
        <c:barDir val="col"/>
        <c:grouping val="clustered"/>
        <c:varyColors val="0"/>
        <c:ser>
          <c:idx val="0"/>
          <c:order val="0"/>
          <c:invertIfNegative val="0"/>
          <c:dPt>
            <c:idx val="0"/>
            <c:invertIfNegative val="0"/>
            <c:bubble3D val="0"/>
            <c:spPr>
              <a:solidFill>
                <a:srgbClr val="92D050"/>
              </a:solidFill>
            </c:spPr>
            <c:extLst>
              <c:ext xmlns:c16="http://schemas.microsoft.com/office/drawing/2014/chart" uri="{C3380CC4-5D6E-409C-BE32-E72D297353CC}">
                <c16:uniqueId val="{00000001-52EB-41E4-867D-79A1B3A34710}"/>
              </c:ext>
            </c:extLst>
          </c:dPt>
          <c:dPt>
            <c:idx val="1"/>
            <c:invertIfNegative val="0"/>
            <c:bubble3D val="0"/>
            <c:spPr>
              <a:solidFill>
                <a:srgbClr val="00B050"/>
              </a:solidFill>
            </c:spPr>
            <c:extLst>
              <c:ext xmlns:c16="http://schemas.microsoft.com/office/drawing/2014/chart" uri="{C3380CC4-5D6E-409C-BE32-E72D297353CC}">
                <c16:uniqueId val="{00000003-52EB-41E4-867D-79A1B3A34710}"/>
              </c:ext>
            </c:extLst>
          </c:dPt>
          <c:dPt>
            <c:idx val="2"/>
            <c:invertIfNegative val="0"/>
            <c:bubble3D val="0"/>
            <c:spPr>
              <a:solidFill>
                <a:schemeClr val="bg2">
                  <a:lumMod val="50000"/>
                </a:schemeClr>
              </a:solidFill>
            </c:spPr>
            <c:extLst>
              <c:ext xmlns:c16="http://schemas.microsoft.com/office/drawing/2014/chart" uri="{C3380CC4-5D6E-409C-BE32-E72D297353CC}">
                <c16:uniqueId val="{00000005-52EB-41E4-867D-79A1B3A34710}"/>
              </c:ext>
            </c:extLst>
          </c:dPt>
          <c:dPt>
            <c:idx val="3"/>
            <c:invertIfNegative val="0"/>
            <c:bubble3D val="0"/>
            <c:spPr>
              <a:solidFill>
                <a:schemeClr val="accent5">
                  <a:lumMod val="40000"/>
                  <a:lumOff val="60000"/>
                </a:schemeClr>
              </a:solidFill>
            </c:spPr>
            <c:extLst>
              <c:ext xmlns:c16="http://schemas.microsoft.com/office/drawing/2014/chart" uri="{C3380CC4-5D6E-409C-BE32-E72D297353CC}">
                <c16:uniqueId val="{00000007-52EB-41E4-867D-79A1B3A34710}"/>
              </c:ext>
            </c:extLst>
          </c:dPt>
          <c:dPt>
            <c:idx val="4"/>
            <c:invertIfNegative val="0"/>
            <c:bubble3D val="0"/>
            <c:spPr>
              <a:solidFill>
                <a:schemeClr val="accent1">
                  <a:lumMod val="40000"/>
                  <a:lumOff val="60000"/>
                </a:schemeClr>
              </a:solidFill>
            </c:spPr>
            <c:extLst>
              <c:ext xmlns:c16="http://schemas.microsoft.com/office/drawing/2014/chart" uri="{C3380CC4-5D6E-409C-BE32-E72D297353CC}">
                <c16:uniqueId val="{00000009-52EB-41E4-867D-79A1B3A3471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'AE PEST'!$AJ$33:$AN$33</c:f>
              <c:strCache>
                <c:ptCount val="5"/>
                <c:pt idx="0">
                  <c:v>FACTORES SOCIALES Y DEMOGRÁFICOS</c:v>
                </c:pt>
                <c:pt idx="1">
                  <c:v>FACTORES MEDIO AMBIENTALES</c:v>
                </c:pt>
                <c:pt idx="2">
                  <c:v>FACTORES POLÍTICOS</c:v>
                </c:pt>
                <c:pt idx="3">
                  <c:v>FACTORES ECONÓMICOS</c:v>
                </c:pt>
                <c:pt idx="4">
                  <c:v>FACTORES TECNOLÓGICOS</c:v>
                </c:pt>
              </c:strCache>
            </c:strRef>
          </c:cat>
          <c:val>
            <c:numRef>
              <c:f>'AE PEST'!$AJ$34:$AN$34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52EB-41E4-867D-79A1B3A34710}"/>
            </c:ext>
          </c:extLst>
        </c:ser>
        <c:dLbls>
          <c:showLegendKey val="0"/>
          <c:showVal val="1"/>
          <c:showCatName val="0"/>
          <c:showSerName val="0"/>
          <c:showPercent val="0"/>
          <c:showBubbleSize val="0"/>
        </c:dLbls>
        <c:gapWidth val="150"/>
        <c:axId val="432640080"/>
        <c:axId val="432640472"/>
      </c:barChart>
      <c:catAx>
        <c:axId val="432640080"/>
        <c:scaling>
          <c:orientation val="minMax"/>
        </c:scaling>
        <c:delete val="0"/>
        <c:axPos val="b"/>
        <c:title>
          <c:tx>
            <c:rich>
              <a:bodyPr/>
              <a:lstStyle/>
              <a:p>
                <a:pPr>
                  <a:defRPr/>
                </a:pPr>
                <a:r>
                  <a:rPr lang="es-ES"/>
                  <a:t>Tipología de factores generales externos</a:t>
                </a:r>
              </a:p>
            </c:rich>
          </c:tx>
          <c:layout>
            <c:manualLayout>
              <c:xMode val="edge"/>
              <c:yMode val="edge"/>
              <c:x val="0.34269725592750749"/>
              <c:y val="0.89772851802273568"/>
            </c:manualLayout>
          </c:layout>
          <c:overlay val="0"/>
        </c:title>
        <c:numFmt formatCode="General" sourceLinked="1"/>
        <c:majorTickMark val="out"/>
        <c:minorTickMark val="none"/>
        <c:tickLblPos val="nextTo"/>
        <c:spPr>
          <a:ln>
            <a:noFill/>
          </a:ln>
        </c:spPr>
        <c:txPr>
          <a:bodyPr rot="0" vert="horz"/>
          <a:lstStyle/>
          <a:p>
            <a:pPr>
              <a:defRPr/>
            </a:pPr>
            <a:endParaRPr lang="es-ES"/>
          </a:p>
        </c:txPr>
        <c:crossAx val="432640472"/>
        <c:crosses val="autoZero"/>
        <c:auto val="1"/>
        <c:lblAlgn val="ctr"/>
        <c:lblOffset val="100"/>
        <c:tickLblSkip val="1"/>
        <c:tickMarkSkip val="1"/>
        <c:noMultiLvlLbl val="0"/>
      </c:catAx>
      <c:valAx>
        <c:axId val="432640472"/>
        <c:scaling>
          <c:orientation val="minMax"/>
        </c:scaling>
        <c:delete val="0"/>
        <c:axPos val="l"/>
        <c:title>
          <c:tx>
            <c:rich>
              <a:bodyPr/>
              <a:lstStyle/>
              <a:p>
                <a:pPr>
                  <a:defRPr/>
                </a:pPr>
                <a:r>
                  <a:rPr lang="es-ES"/>
                  <a:t>Nivel de impacto de factores generales externos</a:t>
                </a:r>
              </a:p>
            </c:rich>
          </c:tx>
          <c:layout>
            <c:manualLayout>
              <c:xMode val="edge"/>
              <c:yMode val="edge"/>
              <c:x val="2.9962601611148183E-2"/>
              <c:y val="0.13920473855415841"/>
            </c:manualLayout>
          </c:layout>
          <c:overlay val="0"/>
        </c:title>
        <c:numFmt formatCode="General" sourceLinked="1"/>
        <c:majorTickMark val="out"/>
        <c:minorTickMark val="none"/>
        <c:tickLblPos val="nextTo"/>
        <c:txPr>
          <a:bodyPr rot="0" vert="horz"/>
          <a:lstStyle/>
          <a:p>
            <a:pPr>
              <a:defRPr/>
            </a:pPr>
            <a:endParaRPr lang="es-ES"/>
          </a:p>
        </c:txPr>
        <c:crossAx val="432640080"/>
        <c:crosses val="autoZero"/>
        <c:crossBetween val="between"/>
      </c:valAx>
      <c:spPr>
        <a:ln>
          <a:noFill/>
        </a:ln>
      </c:spPr>
    </c:plotArea>
    <c:plotVisOnly val="1"/>
    <c:dispBlanksAs val="gap"/>
    <c:showDLblsOverMax val="0"/>
  </c:chart>
  <c:spPr>
    <a:ln>
      <a:solidFill>
        <a:srgbClr val="E7DEC9">
          <a:lumMod val="50000"/>
        </a:srgbClr>
      </a:solidFill>
    </a:ln>
  </c:spPr>
  <c:printSettings>
    <c:headerFooter alignWithMargins="0"/>
    <c:pageMargins b="1" l="0.75000000000001188" r="0.75000000000001188" t="1" header="0" footer="0"/>
    <c:pageSetup/>
  </c:printSettings>
</c:chartSpace>
</file>

<file path=xl/diagrams/_rels/data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iagram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D15E582-EA8E-43A0-8618-8A11D93BF6C0}"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lang="es-ES"/>
        </a:p>
      </dgm:t>
    </dgm:pt>
    <dgm:pt modelId="{04F6592E-CAD5-4056-9FEA-37A050C684F8}">
      <dgm:prSet phldrT="[Texto]" custT="1"/>
      <dgm:spPr>
        <a:solidFill>
          <a:srgbClr val="009242">
            <a:alpha val="90000"/>
          </a:srgbClr>
        </a:solidFill>
      </dgm:spPr>
      <dgm:t>
        <a:bodyPr/>
        <a:lstStyle/>
        <a:p>
          <a:r>
            <a:rPr lang="es-ES" sz="1600">
              <a:solidFill>
                <a:schemeClr val="bg1"/>
              </a:solidFill>
            </a:rPr>
            <a:t>ANÁLISIS EXTERNO</a:t>
          </a:r>
        </a:p>
      </dgm:t>
    </dgm:pt>
    <dgm:pt modelId="{3A367C80-36B0-4EA6-AE51-D5123FDE268F}" type="parTrans" cxnId="{84206D44-547A-44A9-9260-F937145CB513}">
      <dgm:prSet/>
      <dgm:spPr/>
      <dgm:t>
        <a:bodyPr/>
        <a:lstStyle/>
        <a:p>
          <a:endParaRPr lang="es-ES"/>
        </a:p>
      </dgm:t>
    </dgm:pt>
    <dgm:pt modelId="{BF317570-6DFD-4249-9960-7AC90993FC11}" type="sibTrans" cxnId="{84206D44-547A-44A9-9260-F937145CB513}">
      <dgm:prSet/>
      <dgm:spPr/>
      <dgm:t>
        <a:bodyPr/>
        <a:lstStyle/>
        <a:p>
          <a:endParaRPr lang="es-ES"/>
        </a:p>
      </dgm:t>
    </dgm:pt>
    <dgm:pt modelId="{1DB74E9F-116D-44AB-91EB-A62AF2AFC444}">
      <dgm:prSet phldrT="[Texto]" custT="1"/>
      <dgm:spPr>
        <a:solidFill>
          <a:srgbClr val="92D050">
            <a:alpha val="90000"/>
          </a:srgbClr>
        </a:solidFill>
      </dgm:spPr>
      <dgm:t>
        <a:bodyPr/>
        <a:lstStyle/>
        <a:p>
          <a:r>
            <a:rPr lang="es-ES" sz="1000" b="1">
              <a:solidFill>
                <a:schemeClr val="bg1"/>
              </a:solidFill>
            </a:rPr>
            <a:t>Microentorno (A.E. Sectorial): </a:t>
          </a:r>
          <a:r>
            <a:rPr lang="es-ES" sz="1000" b="1">
              <a:solidFill>
                <a:srgbClr val="0070C0"/>
              </a:solidFill>
            </a:rPr>
            <a:t>LAS 5 FUERZAS DE PORTER</a:t>
          </a:r>
        </a:p>
      </dgm:t>
    </dgm:pt>
    <dgm:pt modelId="{27E054A3-C7E7-4D7E-8C72-6734C0AB5F4B}" type="parTrans" cxnId="{40A87891-635C-41BC-A87B-221419D9CC74}">
      <dgm:prSet/>
      <dgm:spPr/>
      <dgm:t>
        <a:bodyPr/>
        <a:lstStyle/>
        <a:p>
          <a:endParaRPr lang="es-ES"/>
        </a:p>
      </dgm:t>
    </dgm:pt>
    <dgm:pt modelId="{D6D54581-EC0C-4FC6-92D6-D75A3D12B561}" type="sibTrans" cxnId="{40A87891-635C-41BC-A87B-221419D9CC74}">
      <dgm:prSet/>
      <dgm:spPr/>
      <dgm:t>
        <a:bodyPr/>
        <a:lstStyle/>
        <a:p>
          <a:endParaRPr lang="es-ES"/>
        </a:p>
      </dgm:t>
    </dgm:pt>
    <dgm:pt modelId="{A057161E-254D-4B37-B5CE-03C73436F11A}">
      <dgm:prSet phldrT="[Texto]" custT="1"/>
      <dgm:spPr>
        <a:solidFill>
          <a:srgbClr val="92D050">
            <a:alpha val="90000"/>
          </a:srgbClr>
        </a:solidFill>
      </dgm:spPr>
      <dgm:t>
        <a:bodyPr/>
        <a:lstStyle/>
        <a:p>
          <a:r>
            <a:rPr lang="es-ES" sz="1000" b="1">
              <a:solidFill>
                <a:schemeClr val="bg1"/>
              </a:solidFill>
            </a:rPr>
            <a:t>Macroentorno (A.E. Global): </a:t>
          </a:r>
          <a:r>
            <a:rPr lang="es-ES" sz="1000" b="1">
              <a:solidFill>
                <a:srgbClr val="0070C0"/>
              </a:solidFill>
            </a:rPr>
            <a:t>PEST</a:t>
          </a:r>
        </a:p>
      </dgm:t>
    </dgm:pt>
    <dgm:pt modelId="{29740186-ACD9-41D7-93E7-533D82AAF798}" type="parTrans" cxnId="{BC9FCEBC-DCCB-4A7B-8369-713DA709E326}">
      <dgm:prSet/>
      <dgm:spPr/>
      <dgm:t>
        <a:bodyPr/>
        <a:lstStyle/>
        <a:p>
          <a:endParaRPr lang="es-ES"/>
        </a:p>
      </dgm:t>
    </dgm:pt>
    <dgm:pt modelId="{F81E21F4-A526-404D-88F6-EF2C2360CFF3}" type="sibTrans" cxnId="{BC9FCEBC-DCCB-4A7B-8369-713DA709E326}">
      <dgm:prSet/>
      <dgm:spPr/>
      <dgm:t>
        <a:bodyPr/>
        <a:lstStyle/>
        <a:p>
          <a:endParaRPr lang="es-ES"/>
        </a:p>
      </dgm:t>
    </dgm:pt>
    <dgm:pt modelId="{34CC994B-3D98-4F75-A76E-98B33AB70DB2}">
      <dgm:prSet phldrT="[Texto]" custT="1"/>
      <dgm:spPr>
        <a:solidFill>
          <a:srgbClr val="009242">
            <a:alpha val="90000"/>
          </a:srgbClr>
        </a:solidFill>
      </dgm:spPr>
      <dgm:t>
        <a:bodyPr/>
        <a:lstStyle/>
        <a:p>
          <a:r>
            <a:rPr lang="es-ES" sz="1600">
              <a:solidFill>
                <a:schemeClr val="bg1"/>
              </a:solidFill>
            </a:rPr>
            <a:t>ANÁLISIS INTERNO</a:t>
          </a:r>
        </a:p>
      </dgm:t>
    </dgm:pt>
    <dgm:pt modelId="{6CD1B794-EFAA-4905-BA81-E12C2189F489}" type="parTrans" cxnId="{E8E598B7-1B2C-401C-937E-D15E42B5977D}">
      <dgm:prSet/>
      <dgm:spPr/>
      <dgm:t>
        <a:bodyPr/>
        <a:lstStyle/>
        <a:p>
          <a:endParaRPr lang="es-ES"/>
        </a:p>
      </dgm:t>
    </dgm:pt>
    <dgm:pt modelId="{0CBC3FC2-38CC-4DEB-89FF-12F1AF0DFD4E}" type="sibTrans" cxnId="{E8E598B7-1B2C-401C-937E-D15E42B5977D}">
      <dgm:prSet/>
      <dgm:spPr/>
      <dgm:t>
        <a:bodyPr/>
        <a:lstStyle/>
        <a:p>
          <a:endParaRPr lang="es-ES"/>
        </a:p>
      </dgm:t>
    </dgm:pt>
    <dgm:pt modelId="{CD1BD7D7-BD20-440E-94F8-967F230F5C5E}">
      <dgm:prSet phldrT="[Texto]" custT="1"/>
      <dgm:spPr>
        <a:solidFill>
          <a:srgbClr val="009242">
            <a:alpha val="90000"/>
          </a:srgbClr>
        </a:solidFill>
      </dgm:spPr>
      <dgm:t>
        <a:bodyPr/>
        <a:lstStyle/>
        <a:p>
          <a:r>
            <a:rPr lang="es-ES" sz="2400">
              <a:solidFill>
                <a:schemeClr val="bg1"/>
              </a:solidFill>
            </a:rPr>
            <a:t>DAFO</a:t>
          </a:r>
        </a:p>
      </dgm:t>
    </dgm:pt>
    <dgm:pt modelId="{83DAE7C8-6707-4951-9E04-9BE700221EC2}" type="sibTrans" cxnId="{D56CD82F-529F-4E13-ADC7-F526C3C6207D}">
      <dgm:prSet/>
      <dgm:spPr/>
      <dgm:t>
        <a:bodyPr/>
        <a:lstStyle/>
        <a:p>
          <a:endParaRPr lang="es-ES"/>
        </a:p>
      </dgm:t>
    </dgm:pt>
    <dgm:pt modelId="{BAC264F5-AC9D-48B7-B697-6BD7061F5186}" type="parTrans" cxnId="{D56CD82F-529F-4E13-ADC7-F526C3C6207D}">
      <dgm:prSet/>
      <dgm:spPr/>
      <dgm:t>
        <a:bodyPr/>
        <a:lstStyle/>
        <a:p>
          <a:endParaRPr lang="es-ES"/>
        </a:p>
      </dgm:t>
    </dgm:pt>
    <dgm:pt modelId="{DB8A702C-7102-43AF-9F18-8C6715F4414E}">
      <dgm:prSet/>
      <dgm:spPr>
        <a:solidFill>
          <a:srgbClr val="92D050">
            <a:alpha val="90000"/>
          </a:srgbClr>
        </a:solidFill>
      </dgm:spPr>
      <dgm:t>
        <a:bodyPr/>
        <a:lstStyle/>
        <a:p>
          <a:r>
            <a:rPr lang="es-ES" b="1">
              <a:solidFill>
                <a:srgbClr val="0070C0"/>
              </a:solidFill>
            </a:rPr>
            <a:t>MATRIZ DE PARTICIPACIÓN - CRECIMIENTO DE BCG-</a:t>
          </a:r>
        </a:p>
      </dgm:t>
    </dgm:pt>
    <dgm:pt modelId="{CFA78C9D-CF35-42C9-9E61-4EF8162D77A1}" type="parTrans" cxnId="{38539550-D3B9-4975-91DD-ED9A80E4CA7D}">
      <dgm:prSet/>
      <dgm:spPr/>
      <dgm:t>
        <a:bodyPr/>
        <a:lstStyle/>
        <a:p>
          <a:endParaRPr lang="es-ES"/>
        </a:p>
      </dgm:t>
    </dgm:pt>
    <dgm:pt modelId="{956C0375-3AE9-4C14-9754-62A8D5577900}" type="sibTrans" cxnId="{38539550-D3B9-4975-91DD-ED9A80E4CA7D}">
      <dgm:prSet/>
      <dgm:spPr/>
      <dgm:t>
        <a:bodyPr/>
        <a:lstStyle/>
        <a:p>
          <a:endParaRPr lang="es-ES"/>
        </a:p>
      </dgm:t>
    </dgm:pt>
    <dgm:pt modelId="{0B296609-D12A-41A1-B5B0-630A63D02415}">
      <dgm:prSet/>
      <dgm:spPr>
        <a:solidFill>
          <a:srgbClr val="92D050">
            <a:alpha val="90000"/>
          </a:srgbClr>
        </a:solidFill>
      </dgm:spPr>
      <dgm:t>
        <a:bodyPr/>
        <a:lstStyle/>
        <a:p>
          <a:r>
            <a:rPr lang="es-ES" b="1">
              <a:solidFill>
                <a:srgbClr val="0070C0"/>
              </a:solidFill>
            </a:rPr>
            <a:t>CADENA DE VALOR</a:t>
          </a:r>
        </a:p>
      </dgm:t>
    </dgm:pt>
    <dgm:pt modelId="{8E8D6F5F-36D7-44C5-932E-735C1C22EFA2}" type="parTrans" cxnId="{C8630838-510B-49D1-85D3-2EA4229765C9}">
      <dgm:prSet/>
      <dgm:spPr/>
      <dgm:t>
        <a:bodyPr/>
        <a:lstStyle/>
        <a:p>
          <a:endParaRPr lang="es-ES"/>
        </a:p>
      </dgm:t>
    </dgm:pt>
    <dgm:pt modelId="{979B5453-29F0-4A26-8CAD-2EF5634AAFD2}" type="sibTrans" cxnId="{C8630838-510B-49D1-85D3-2EA4229765C9}">
      <dgm:prSet/>
      <dgm:spPr/>
      <dgm:t>
        <a:bodyPr/>
        <a:lstStyle/>
        <a:p>
          <a:endParaRPr lang="es-ES"/>
        </a:p>
      </dgm:t>
    </dgm:pt>
    <dgm:pt modelId="{2A876572-906F-498F-92FE-304B56403F50}" type="pres">
      <dgm:prSet presAssocID="{CD15E582-EA8E-43A0-8618-8A11D93BF6C0}" presName="hierChild1" presStyleCnt="0">
        <dgm:presLayoutVars>
          <dgm:chPref val="1"/>
          <dgm:dir/>
          <dgm:animOne val="branch"/>
          <dgm:animLvl val="lvl"/>
          <dgm:resizeHandles/>
        </dgm:presLayoutVars>
      </dgm:prSet>
      <dgm:spPr/>
    </dgm:pt>
    <dgm:pt modelId="{80D92F84-6E11-4271-8AC3-5F00A9F17D93}" type="pres">
      <dgm:prSet presAssocID="{CD1BD7D7-BD20-440E-94F8-967F230F5C5E}" presName="hierRoot1" presStyleCnt="0"/>
      <dgm:spPr/>
    </dgm:pt>
    <dgm:pt modelId="{300B8CD2-F8E0-4639-85FE-FE34D8063039}" type="pres">
      <dgm:prSet presAssocID="{CD1BD7D7-BD20-440E-94F8-967F230F5C5E}" presName="composite" presStyleCnt="0"/>
      <dgm:spPr/>
    </dgm:pt>
    <dgm:pt modelId="{DD94ECA3-6C39-4CDB-A6CA-8A0C9466F00D}" type="pres">
      <dgm:prSet presAssocID="{CD1BD7D7-BD20-440E-94F8-967F230F5C5E}" presName="background" presStyleLbl="node0" presStyleIdx="0" presStyleCnt="1"/>
      <dgm:spPr>
        <a:solidFill>
          <a:srgbClr val="92D050"/>
        </a:solidFill>
        <a:effectLst/>
      </dgm:spPr>
    </dgm:pt>
    <dgm:pt modelId="{439C6C68-E2D0-43B6-9957-9CBC2EB1AB45}" type="pres">
      <dgm:prSet presAssocID="{CD1BD7D7-BD20-440E-94F8-967F230F5C5E}" presName="text" presStyleLbl="fgAcc0" presStyleIdx="0" presStyleCnt="1">
        <dgm:presLayoutVars>
          <dgm:chPref val="3"/>
        </dgm:presLayoutVars>
      </dgm:prSet>
      <dgm:spPr/>
    </dgm:pt>
    <dgm:pt modelId="{BF86A69A-91F8-462B-9787-FBF2B00AF206}" type="pres">
      <dgm:prSet presAssocID="{CD1BD7D7-BD20-440E-94F8-967F230F5C5E}" presName="hierChild2" presStyleCnt="0"/>
      <dgm:spPr/>
    </dgm:pt>
    <dgm:pt modelId="{F2904296-C90A-4AEE-BE25-1A98CE784D6D}" type="pres">
      <dgm:prSet presAssocID="{3A367C80-36B0-4EA6-AE51-D5123FDE268F}" presName="Name10" presStyleLbl="parChTrans1D2" presStyleIdx="0" presStyleCnt="2"/>
      <dgm:spPr/>
    </dgm:pt>
    <dgm:pt modelId="{E5770E8C-EA35-483A-8529-BBB55F4E260D}" type="pres">
      <dgm:prSet presAssocID="{04F6592E-CAD5-4056-9FEA-37A050C684F8}" presName="hierRoot2" presStyleCnt="0"/>
      <dgm:spPr/>
    </dgm:pt>
    <dgm:pt modelId="{632A5378-C9EE-4191-85AB-D3CF6FF0D0B6}" type="pres">
      <dgm:prSet presAssocID="{04F6592E-CAD5-4056-9FEA-37A050C684F8}" presName="composite2" presStyleCnt="0"/>
      <dgm:spPr/>
    </dgm:pt>
    <dgm:pt modelId="{D823D236-9ED5-4C70-BA51-F86B2760116C}" type="pres">
      <dgm:prSet presAssocID="{04F6592E-CAD5-4056-9FEA-37A050C684F8}" presName="background2" presStyleLbl="node2" presStyleIdx="0" presStyleCnt="2"/>
      <dgm:spPr>
        <a:solidFill>
          <a:srgbClr val="92D050"/>
        </a:solidFill>
        <a:effectLst>
          <a:outerShdw blurRad="50800" dist="50800" dir="5400000" algn="ctr" rotWithShape="0">
            <a:srgbClr val="92D050"/>
          </a:outerShdw>
        </a:effectLst>
      </dgm:spPr>
    </dgm:pt>
    <dgm:pt modelId="{52A2D8D2-9D63-4D6A-9D6E-0E003397258F}" type="pres">
      <dgm:prSet presAssocID="{04F6592E-CAD5-4056-9FEA-37A050C684F8}" presName="text2" presStyleLbl="fgAcc2" presStyleIdx="0" presStyleCnt="2" custScaleX="110456">
        <dgm:presLayoutVars>
          <dgm:chPref val="3"/>
        </dgm:presLayoutVars>
      </dgm:prSet>
      <dgm:spPr/>
    </dgm:pt>
    <dgm:pt modelId="{3867010F-546C-441E-A5B4-E61D24973E91}" type="pres">
      <dgm:prSet presAssocID="{04F6592E-CAD5-4056-9FEA-37A050C684F8}" presName="hierChild3" presStyleCnt="0"/>
      <dgm:spPr/>
    </dgm:pt>
    <dgm:pt modelId="{3250D1F8-30C7-4FA0-900B-CBCB6B68989B}" type="pres">
      <dgm:prSet presAssocID="{27E054A3-C7E7-4D7E-8C72-6734C0AB5F4B}" presName="Name17" presStyleLbl="parChTrans1D3" presStyleIdx="0" presStyleCnt="4"/>
      <dgm:spPr/>
    </dgm:pt>
    <dgm:pt modelId="{A6195670-C04D-4948-A178-AC57EC911E56}" type="pres">
      <dgm:prSet presAssocID="{1DB74E9F-116D-44AB-91EB-A62AF2AFC444}" presName="hierRoot3" presStyleCnt="0"/>
      <dgm:spPr/>
    </dgm:pt>
    <dgm:pt modelId="{DEFA101F-D1CF-41F5-B7B9-FAE470C52C53}" type="pres">
      <dgm:prSet presAssocID="{1DB74E9F-116D-44AB-91EB-A62AF2AFC444}" presName="composite3" presStyleCnt="0"/>
      <dgm:spPr/>
    </dgm:pt>
    <dgm:pt modelId="{8CB3E5F1-D04B-4B63-B802-BD9C1058248F}" type="pres">
      <dgm:prSet presAssocID="{1DB74E9F-116D-44AB-91EB-A62AF2AFC444}" presName="background3" presStyleLbl="node3" presStyleIdx="0" presStyleCnt="4"/>
      <dgm:spPr/>
    </dgm:pt>
    <dgm:pt modelId="{8EEBD1EA-491C-425F-A97A-7FD58664116C}" type="pres">
      <dgm:prSet presAssocID="{1DB74E9F-116D-44AB-91EB-A62AF2AFC444}" presName="text3" presStyleLbl="fgAcc3" presStyleIdx="0" presStyleCnt="4" custScaleX="105954" custLinFactNeighborX="-950" custLinFactNeighborY="-501">
        <dgm:presLayoutVars>
          <dgm:chPref val="3"/>
        </dgm:presLayoutVars>
      </dgm:prSet>
      <dgm:spPr/>
    </dgm:pt>
    <dgm:pt modelId="{E5BF74EC-E440-4539-93D2-058F9BDDC3E3}" type="pres">
      <dgm:prSet presAssocID="{1DB74E9F-116D-44AB-91EB-A62AF2AFC444}" presName="hierChild4" presStyleCnt="0"/>
      <dgm:spPr/>
    </dgm:pt>
    <dgm:pt modelId="{6F6C670D-6593-40D1-9810-D525EE5521DA}" type="pres">
      <dgm:prSet presAssocID="{29740186-ACD9-41D7-93E7-533D82AAF798}" presName="Name17" presStyleLbl="parChTrans1D3" presStyleIdx="1" presStyleCnt="4"/>
      <dgm:spPr/>
    </dgm:pt>
    <dgm:pt modelId="{BD1669F2-B9BC-4320-9C03-8EBEDF5B9E49}" type="pres">
      <dgm:prSet presAssocID="{A057161E-254D-4B37-B5CE-03C73436F11A}" presName="hierRoot3" presStyleCnt="0"/>
      <dgm:spPr/>
    </dgm:pt>
    <dgm:pt modelId="{BAC3C7E6-E656-4BBE-BCE7-EC0E09EADDC5}" type="pres">
      <dgm:prSet presAssocID="{A057161E-254D-4B37-B5CE-03C73436F11A}" presName="composite3" presStyleCnt="0"/>
      <dgm:spPr/>
    </dgm:pt>
    <dgm:pt modelId="{B0733495-426C-41EB-A95A-CD9C30332E3E}" type="pres">
      <dgm:prSet presAssocID="{A057161E-254D-4B37-B5CE-03C73436F11A}" presName="background3" presStyleLbl="node3" presStyleIdx="1" presStyleCnt="4"/>
      <dgm:spPr/>
    </dgm:pt>
    <dgm:pt modelId="{7B235CCE-645B-482B-AA6E-C9A7A2D55D9F}" type="pres">
      <dgm:prSet presAssocID="{A057161E-254D-4B37-B5CE-03C73436F11A}" presName="text3" presStyleLbl="fgAcc3" presStyleIdx="1" presStyleCnt="4">
        <dgm:presLayoutVars>
          <dgm:chPref val="3"/>
        </dgm:presLayoutVars>
      </dgm:prSet>
      <dgm:spPr/>
    </dgm:pt>
    <dgm:pt modelId="{62839483-DF46-478C-8577-AEF974A2DFA2}" type="pres">
      <dgm:prSet presAssocID="{A057161E-254D-4B37-B5CE-03C73436F11A}" presName="hierChild4" presStyleCnt="0"/>
      <dgm:spPr/>
    </dgm:pt>
    <dgm:pt modelId="{9BE9C455-BF0F-49F0-97DF-B6C386F780A0}" type="pres">
      <dgm:prSet presAssocID="{6CD1B794-EFAA-4905-BA81-E12C2189F489}" presName="Name10" presStyleLbl="parChTrans1D2" presStyleIdx="1" presStyleCnt="2"/>
      <dgm:spPr/>
    </dgm:pt>
    <dgm:pt modelId="{2BB3C37C-B272-40C5-BE8B-6B168A4987BD}" type="pres">
      <dgm:prSet presAssocID="{34CC994B-3D98-4F75-A76E-98B33AB70DB2}" presName="hierRoot2" presStyleCnt="0"/>
      <dgm:spPr/>
    </dgm:pt>
    <dgm:pt modelId="{81EC9F89-5235-4A81-94C5-1BB08A5B18AA}" type="pres">
      <dgm:prSet presAssocID="{34CC994B-3D98-4F75-A76E-98B33AB70DB2}" presName="composite2" presStyleCnt="0"/>
      <dgm:spPr/>
    </dgm:pt>
    <dgm:pt modelId="{EC378831-44DF-4927-8FEE-D42A8A18EC24}" type="pres">
      <dgm:prSet presAssocID="{34CC994B-3D98-4F75-A76E-98B33AB70DB2}" presName="background2" presStyleLbl="node2" presStyleIdx="1" presStyleCnt="2"/>
      <dgm:spPr>
        <a:solidFill>
          <a:srgbClr val="92D050"/>
        </a:solidFill>
        <a:effectLst>
          <a:outerShdw blurRad="50800" dist="50800" dir="5400000" algn="ctr" rotWithShape="0">
            <a:srgbClr val="92D050"/>
          </a:outerShdw>
        </a:effectLst>
      </dgm:spPr>
    </dgm:pt>
    <dgm:pt modelId="{47EB2C08-9214-40DE-89C7-8E995C2A7A39}" type="pres">
      <dgm:prSet presAssocID="{34CC994B-3D98-4F75-A76E-98B33AB70DB2}" presName="text2" presStyleLbl="fgAcc2" presStyleIdx="1" presStyleCnt="2">
        <dgm:presLayoutVars>
          <dgm:chPref val="3"/>
        </dgm:presLayoutVars>
      </dgm:prSet>
      <dgm:spPr/>
    </dgm:pt>
    <dgm:pt modelId="{06E11FA7-2009-4FA8-9146-A55D05114C8B}" type="pres">
      <dgm:prSet presAssocID="{34CC994B-3D98-4F75-A76E-98B33AB70DB2}" presName="hierChild3" presStyleCnt="0"/>
      <dgm:spPr/>
    </dgm:pt>
    <dgm:pt modelId="{15B1F36A-00B1-42F0-A1FD-939C18956BF6}" type="pres">
      <dgm:prSet presAssocID="{8E8D6F5F-36D7-44C5-932E-735C1C22EFA2}" presName="Name17" presStyleLbl="parChTrans1D3" presStyleIdx="2" presStyleCnt="4"/>
      <dgm:spPr/>
    </dgm:pt>
    <dgm:pt modelId="{BF4EBC5C-0079-40EB-9464-83C3F08EEF68}" type="pres">
      <dgm:prSet presAssocID="{0B296609-D12A-41A1-B5B0-630A63D02415}" presName="hierRoot3" presStyleCnt="0"/>
      <dgm:spPr/>
    </dgm:pt>
    <dgm:pt modelId="{C70CAE70-C985-4C27-AFC7-29AE18286961}" type="pres">
      <dgm:prSet presAssocID="{0B296609-D12A-41A1-B5B0-630A63D02415}" presName="composite3" presStyleCnt="0"/>
      <dgm:spPr/>
    </dgm:pt>
    <dgm:pt modelId="{FE3024C0-75DB-4DDA-A097-B51A19FF5B4C}" type="pres">
      <dgm:prSet presAssocID="{0B296609-D12A-41A1-B5B0-630A63D02415}" presName="background3" presStyleLbl="node3" presStyleIdx="2" presStyleCnt="4"/>
      <dgm:spPr/>
    </dgm:pt>
    <dgm:pt modelId="{AC45BAE2-8C0E-4959-86CA-6E4CFA92CDE1}" type="pres">
      <dgm:prSet presAssocID="{0B296609-D12A-41A1-B5B0-630A63D02415}" presName="text3" presStyleLbl="fgAcc3" presStyleIdx="2" presStyleCnt="4">
        <dgm:presLayoutVars>
          <dgm:chPref val="3"/>
        </dgm:presLayoutVars>
      </dgm:prSet>
      <dgm:spPr/>
    </dgm:pt>
    <dgm:pt modelId="{A416BB81-F9F8-4259-97C1-A2071F748309}" type="pres">
      <dgm:prSet presAssocID="{0B296609-D12A-41A1-B5B0-630A63D02415}" presName="hierChild4" presStyleCnt="0"/>
      <dgm:spPr/>
    </dgm:pt>
    <dgm:pt modelId="{80C5AAAC-0563-4AB5-9783-F8ECA1FBDAF0}" type="pres">
      <dgm:prSet presAssocID="{CFA78C9D-CF35-42C9-9E61-4EF8162D77A1}" presName="Name17" presStyleLbl="parChTrans1D3" presStyleIdx="3" presStyleCnt="4"/>
      <dgm:spPr/>
    </dgm:pt>
    <dgm:pt modelId="{B990C954-4BC0-4A02-8D73-E2F129B0D59A}" type="pres">
      <dgm:prSet presAssocID="{DB8A702C-7102-43AF-9F18-8C6715F4414E}" presName="hierRoot3" presStyleCnt="0"/>
      <dgm:spPr/>
    </dgm:pt>
    <dgm:pt modelId="{01CB11E9-4A01-42D4-A103-D966B077F356}" type="pres">
      <dgm:prSet presAssocID="{DB8A702C-7102-43AF-9F18-8C6715F4414E}" presName="composite3" presStyleCnt="0"/>
      <dgm:spPr/>
    </dgm:pt>
    <dgm:pt modelId="{C3CEE7BC-B833-4B50-A5F3-32CBCB38002C}" type="pres">
      <dgm:prSet presAssocID="{DB8A702C-7102-43AF-9F18-8C6715F4414E}" presName="background3" presStyleLbl="node3" presStyleIdx="3" presStyleCnt="4"/>
      <dgm:spPr/>
    </dgm:pt>
    <dgm:pt modelId="{69E0931E-5B26-4933-B838-F03BC59CDE76}" type="pres">
      <dgm:prSet presAssocID="{DB8A702C-7102-43AF-9F18-8C6715F4414E}" presName="text3" presStyleLbl="fgAcc3" presStyleIdx="3" presStyleCnt="4">
        <dgm:presLayoutVars>
          <dgm:chPref val="3"/>
        </dgm:presLayoutVars>
      </dgm:prSet>
      <dgm:spPr/>
    </dgm:pt>
    <dgm:pt modelId="{E83A1C48-5D64-4435-A31B-8706141DC243}" type="pres">
      <dgm:prSet presAssocID="{DB8A702C-7102-43AF-9F18-8C6715F4414E}" presName="hierChild4" presStyleCnt="0"/>
      <dgm:spPr/>
    </dgm:pt>
  </dgm:ptLst>
  <dgm:cxnLst>
    <dgm:cxn modelId="{1EB28F27-FD75-4BCE-9114-58F7CBBD159D}" type="presOf" srcId="{3A367C80-36B0-4EA6-AE51-D5123FDE268F}" destId="{F2904296-C90A-4AEE-BE25-1A98CE784D6D}" srcOrd="0" destOrd="0" presId="urn:microsoft.com/office/officeart/2005/8/layout/hierarchy1"/>
    <dgm:cxn modelId="{D56CD82F-529F-4E13-ADC7-F526C3C6207D}" srcId="{CD15E582-EA8E-43A0-8618-8A11D93BF6C0}" destId="{CD1BD7D7-BD20-440E-94F8-967F230F5C5E}" srcOrd="0" destOrd="0" parTransId="{BAC264F5-AC9D-48B7-B697-6BD7061F5186}" sibTransId="{83DAE7C8-6707-4951-9E04-9BE700221EC2}"/>
    <dgm:cxn modelId="{C93CBC34-3ED1-476A-88FA-C586B84D98D1}" type="presOf" srcId="{DB8A702C-7102-43AF-9F18-8C6715F4414E}" destId="{69E0931E-5B26-4933-B838-F03BC59CDE76}" srcOrd="0" destOrd="0" presId="urn:microsoft.com/office/officeart/2005/8/layout/hierarchy1"/>
    <dgm:cxn modelId="{C389D036-082B-4E7C-9F15-EC125912DB88}" type="presOf" srcId="{1DB74E9F-116D-44AB-91EB-A62AF2AFC444}" destId="{8EEBD1EA-491C-425F-A97A-7FD58664116C}" srcOrd="0" destOrd="0" presId="urn:microsoft.com/office/officeart/2005/8/layout/hierarchy1"/>
    <dgm:cxn modelId="{C8630838-510B-49D1-85D3-2EA4229765C9}" srcId="{34CC994B-3D98-4F75-A76E-98B33AB70DB2}" destId="{0B296609-D12A-41A1-B5B0-630A63D02415}" srcOrd="0" destOrd="0" parTransId="{8E8D6F5F-36D7-44C5-932E-735C1C22EFA2}" sibTransId="{979B5453-29F0-4A26-8CAD-2EF5634AAFD2}"/>
    <dgm:cxn modelId="{84206D44-547A-44A9-9260-F937145CB513}" srcId="{CD1BD7D7-BD20-440E-94F8-967F230F5C5E}" destId="{04F6592E-CAD5-4056-9FEA-37A050C684F8}" srcOrd="0" destOrd="0" parTransId="{3A367C80-36B0-4EA6-AE51-D5123FDE268F}" sibTransId="{BF317570-6DFD-4249-9960-7AC90993FC11}"/>
    <dgm:cxn modelId="{38539550-D3B9-4975-91DD-ED9A80E4CA7D}" srcId="{34CC994B-3D98-4F75-A76E-98B33AB70DB2}" destId="{DB8A702C-7102-43AF-9F18-8C6715F4414E}" srcOrd="1" destOrd="0" parTransId="{CFA78C9D-CF35-42C9-9E61-4EF8162D77A1}" sibTransId="{956C0375-3AE9-4C14-9754-62A8D5577900}"/>
    <dgm:cxn modelId="{C27D7A59-3806-49AE-91D9-D2FE1B224481}" type="presOf" srcId="{04F6592E-CAD5-4056-9FEA-37A050C684F8}" destId="{52A2D8D2-9D63-4D6A-9D6E-0E003397258F}" srcOrd="0" destOrd="0" presId="urn:microsoft.com/office/officeart/2005/8/layout/hierarchy1"/>
    <dgm:cxn modelId="{AB69AE7E-CB2E-4D7E-B412-33B78A7E97E6}" type="presOf" srcId="{A057161E-254D-4B37-B5CE-03C73436F11A}" destId="{7B235CCE-645B-482B-AA6E-C9A7A2D55D9F}" srcOrd="0" destOrd="0" presId="urn:microsoft.com/office/officeart/2005/8/layout/hierarchy1"/>
    <dgm:cxn modelId="{40A87891-635C-41BC-A87B-221419D9CC74}" srcId="{04F6592E-CAD5-4056-9FEA-37A050C684F8}" destId="{1DB74E9F-116D-44AB-91EB-A62AF2AFC444}" srcOrd="0" destOrd="0" parTransId="{27E054A3-C7E7-4D7E-8C72-6734C0AB5F4B}" sibTransId="{D6D54581-EC0C-4FC6-92D6-D75A3D12B561}"/>
    <dgm:cxn modelId="{9F1B3AA6-7A69-4F18-B0EA-37A2359854F6}" type="presOf" srcId="{8E8D6F5F-36D7-44C5-932E-735C1C22EFA2}" destId="{15B1F36A-00B1-42F0-A1FD-939C18956BF6}" srcOrd="0" destOrd="0" presId="urn:microsoft.com/office/officeart/2005/8/layout/hierarchy1"/>
    <dgm:cxn modelId="{3363E9B2-89A7-4CC5-98B3-388AE642DA1F}" type="presOf" srcId="{0B296609-D12A-41A1-B5B0-630A63D02415}" destId="{AC45BAE2-8C0E-4959-86CA-6E4CFA92CDE1}" srcOrd="0" destOrd="0" presId="urn:microsoft.com/office/officeart/2005/8/layout/hierarchy1"/>
    <dgm:cxn modelId="{E8E598B7-1B2C-401C-937E-D15E42B5977D}" srcId="{CD1BD7D7-BD20-440E-94F8-967F230F5C5E}" destId="{34CC994B-3D98-4F75-A76E-98B33AB70DB2}" srcOrd="1" destOrd="0" parTransId="{6CD1B794-EFAA-4905-BA81-E12C2189F489}" sibTransId="{0CBC3FC2-38CC-4DEB-89FF-12F1AF0DFD4E}"/>
    <dgm:cxn modelId="{BC9FCEBC-DCCB-4A7B-8369-713DA709E326}" srcId="{04F6592E-CAD5-4056-9FEA-37A050C684F8}" destId="{A057161E-254D-4B37-B5CE-03C73436F11A}" srcOrd="1" destOrd="0" parTransId="{29740186-ACD9-41D7-93E7-533D82AAF798}" sibTransId="{F81E21F4-A526-404D-88F6-EF2C2360CFF3}"/>
    <dgm:cxn modelId="{803FABC1-3971-4F5C-BB17-A5DA4749678F}" type="presOf" srcId="{34CC994B-3D98-4F75-A76E-98B33AB70DB2}" destId="{47EB2C08-9214-40DE-89C7-8E995C2A7A39}" srcOrd="0" destOrd="0" presId="urn:microsoft.com/office/officeart/2005/8/layout/hierarchy1"/>
    <dgm:cxn modelId="{169E85C6-E019-4F30-B270-B037F02068D3}" type="presOf" srcId="{27E054A3-C7E7-4D7E-8C72-6734C0AB5F4B}" destId="{3250D1F8-30C7-4FA0-900B-CBCB6B68989B}" srcOrd="0" destOrd="0" presId="urn:microsoft.com/office/officeart/2005/8/layout/hierarchy1"/>
    <dgm:cxn modelId="{75CB5CC7-49ED-4966-A344-DD0B16158829}" type="presOf" srcId="{6CD1B794-EFAA-4905-BA81-E12C2189F489}" destId="{9BE9C455-BF0F-49F0-97DF-B6C386F780A0}" srcOrd="0" destOrd="0" presId="urn:microsoft.com/office/officeart/2005/8/layout/hierarchy1"/>
    <dgm:cxn modelId="{EA2DBBCF-77CE-4BA7-8403-632A3C4AFBA6}" type="presOf" srcId="{CD15E582-EA8E-43A0-8618-8A11D93BF6C0}" destId="{2A876572-906F-498F-92FE-304B56403F50}" srcOrd="0" destOrd="0" presId="urn:microsoft.com/office/officeart/2005/8/layout/hierarchy1"/>
    <dgm:cxn modelId="{30FD47E3-9EE2-44E5-8AB7-BB489795CE27}" type="presOf" srcId="{CFA78C9D-CF35-42C9-9E61-4EF8162D77A1}" destId="{80C5AAAC-0563-4AB5-9783-F8ECA1FBDAF0}" srcOrd="0" destOrd="0" presId="urn:microsoft.com/office/officeart/2005/8/layout/hierarchy1"/>
    <dgm:cxn modelId="{F01DDCEA-A819-4967-8C2F-9BB422710270}" type="presOf" srcId="{29740186-ACD9-41D7-93E7-533D82AAF798}" destId="{6F6C670D-6593-40D1-9810-D525EE5521DA}" srcOrd="0" destOrd="0" presId="urn:microsoft.com/office/officeart/2005/8/layout/hierarchy1"/>
    <dgm:cxn modelId="{DD071EF4-444C-4E9D-92DA-D4F5CF150BF3}" type="presOf" srcId="{CD1BD7D7-BD20-440E-94F8-967F230F5C5E}" destId="{439C6C68-E2D0-43B6-9957-9CBC2EB1AB45}" srcOrd="0" destOrd="0" presId="urn:microsoft.com/office/officeart/2005/8/layout/hierarchy1"/>
    <dgm:cxn modelId="{7CE76FAA-2BB1-4106-A721-E65D0259B870}" type="presParOf" srcId="{2A876572-906F-498F-92FE-304B56403F50}" destId="{80D92F84-6E11-4271-8AC3-5F00A9F17D93}" srcOrd="0" destOrd="0" presId="urn:microsoft.com/office/officeart/2005/8/layout/hierarchy1"/>
    <dgm:cxn modelId="{1010197A-A3D6-4993-AC92-6B9A54571EFA}" type="presParOf" srcId="{80D92F84-6E11-4271-8AC3-5F00A9F17D93}" destId="{300B8CD2-F8E0-4639-85FE-FE34D8063039}" srcOrd="0" destOrd="0" presId="urn:microsoft.com/office/officeart/2005/8/layout/hierarchy1"/>
    <dgm:cxn modelId="{A771980D-E6F2-408B-92D0-91EE9BF10DE8}" type="presParOf" srcId="{300B8CD2-F8E0-4639-85FE-FE34D8063039}" destId="{DD94ECA3-6C39-4CDB-A6CA-8A0C9466F00D}" srcOrd="0" destOrd="0" presId="urn:microsoft.com/office/officeart/2005/8/layout/hierarchy1"/>
    <dgm:cxn modelId="{D6196610-3F68-4A58-87BC-677C9E6D2B29}" type="presParOf" srcId="{300B8CD2-F8E0-4639-85FE-FE34D8063039}" destId="{439C6C68-E2D0-43B6-9957-9CBC2EB1AB45}" srcOrd="1" destOrd="0" presId="urn:microsoft.com/office/officeart/2005/8/layout/hierarchy1"/>
    <dgm:cxn modelId="{EAA60D51-0E39-411D-B885-1BF7F306F471}" type="presParOf" srcId="{80D92F84-6E11-4271-8AC3-5F00A9F17D93}" destId="{BF86A69A-91F8-462B-9787-FBF2B00AF206}" srcOrd="1" destOrd="0" presId="urn:microsoft.com/office/officeart/2005/8/layout/hierarchy1"/>
    <dgm:cxn modelId="{85617EB4-BD18-40C0-A3B9-3465E1EBFCC6}" type="presParOf" srcId="{BF86A69A-91F8-462B-9787-FBF2B00AF206}" destId="{F2904296-C90A-4AEE-BE25-1A98CE784D6D}" srcOrd="0" destOrd="0" presId="urn:microsoft.com/office/officeart/2005/8/layout/hierarchy1"/>
    <dgm:cxn modelId="{E5B038FD-9439-4F81-9ACA-88DD5A44BAE0}" type="presParOf" srcId="{BF86A69A-91F8-462B-9787-FBF2B00AF206}" destId="{E5770E8C-EA35-483A-8529-BBB55F4E260D}" srcOrd="1" destOrd="0" presId="urn:microsoft.com/office/officeart/2005/8/layout/hierarchy1"/>
    <dgm:cxn modelId="{B93F8A19-D70E-4548-9A87-8377C8F5E623}" type="presParOf" srcId="{E5770E8C-EA35-483A-8529-BBB55F4E260D}" destId="{632A5378-C9EE-4191-85AB-D3CF6FF0D0B6}" srcOrd="0" destOrd="0" presId="urn:microsoft.com/office/officeart/2005/8/layout/hierarchy1"/>
    <dgm:cxn modelId="{6A28A36F-6C11-4CC1-9787-7E28E061F981}" type="presParOf" srcId="{632A5378-C9EE-4191-85AB-D3CF6FF0D0B6}" destId="{D823D236-9ED5-4C70-BA51-F86B2760116C}" srcOrd="0" destOrd="0" presId="urn:microsoft.com/office/officeart/2005/8/layout/hierarchy1"/>
    <dgm:cxn modelId="{EA5EE58E-6C08-4B22-9733-A5B769961C6D}" type="presParOf" srcId="{632A5378-C9EE-4191-85AB-D3CF6FF0D0B6}" destId="{52A2D8D2-9D63-4D6A-9D6E-0E003397258F}" srcOrd="1" destOrd="0" presId="urn:microsoft.com/office/officeart/2005/8/layout/hierarchy1"/>
    <dgm:cxn modelId="{E6D2D461-773F-4C59-8204-66C8D250E20A}" type="presParOf" srcId="{E5770E8C-EA35-483A-8529-BBB55F4E260D}" destId="{3867010F-546C-441E-A5B4-E61D24973E91}" srcOrd="1" destOrd="0" presId="urn:microsoft.com/office/officeart/2005/8/layout/hierarchy1"/>
    <dgm:cxn modelId="{15013BAF-9870-4BB6-809A-A04386739F25}" type="presParOf" srcId="{3867010F-546C-441E-A5B4-E61D24973E91}" destId="{3250D1F8-30C7-4FA0-900B-CBCB6B68989B}" srcOrd="0" destOrd="0" presId="urn:microsoft.com/office/officeart/2005/8/layout/hierarchy1"/>
    <dgm:cxn modelId="{424A0BF8-AE95-4ADC-B5E2-6F44A83FF290}" type="presParOf" srcId="{3867010F-546C-441E-A5B4-E61D24973E91}" destId="{A6195670-C04D-4948-A178-AC57EC911E56}" srcOrd="1" destOrd="0" presId="urn:microsoft.com/office/officeart/2005/8/layout/hierarchy1"/>
    <dgm:cxn modelId="{CB900F7D-0AF1-4568-905B-406590199DAD}" type="presParOf" srcId="{A6195670-C04D-4948-A178-AC57EC911E56}" destId="{DEFA101F-D1CF-41F5-B7B9-FAE470C52C53}" srcOrd="0" destOrd="0" presId="urn:microsoft.com/office/officeart/2005/8/layout/hierarchy1"/>
    <dgm:cxn modelId="{3F098D75-17EF-483B-99AF-AB4DF0654547}" type="presParOf" srcId="{DEFA101F-D1CF-41F5-B7B9-FAE470C52C53}" destId="{8CB3E5F1-D04B-4B63-B802-BD9C1058248F}" srcOrd="0" destOrd="0" presId="urn:microsoft.com/office/officeart/2005/8/layout/hierarchy1"/>
    <dgm:cxn modelId="{CA02CF6B-796E-40DD-8029-527F32C3457C}" type="presParOf" srcId="{DEFA101F-D1CF-41F5-B7B9-FAE470C52C53}" destId="{8EEBD1EA-491C-425F-A97A-7FD58664116C}" srcOrd="1" destOrd="0" presId="urn:microsoft.com/office/officeart/2005/8/layout/hierarchy1"/>
    <dgm:cxn modelId="{25B7FD97-7079-4EAA-B690-392A2F0935CD}" type="presParOf" srcId="{A6195670-C04D-4948-A178-AC57EC911E56}" destId="{E5BF74EC-E440-4539-93D2-058F9BDDC3E3}" srcOrd="1" destOrd="0" presId="urn:microsoft.com/office/officeart/2005/8/layout/hierarchy1"/>
    <dgm:cxn modelId="{9815D360-BE9B-4F77-9688-85D51C78C977}" type="presParOf" srcId="{3867010F-546C-441E-A5B4-E61D24973E91}" destId="{6F6C670D-6593-40D1-9810-D525EE5521DA}" srcOrd="2" destOrd="0" presId="urn:microsoft.com/office/officeart/2005/8/layout/hierarchy1"/>
    <dgm:cxn modelId="{13859824-6FD8-4E56-9751-1BF744E56EA8}" type="presParOf" srcId="{3867010F-546C-441E-A5B4-E61D24973E91}" destId="{BD1669F2-B9BC-4320-9C03-8EBEDF5B9E49}" srcOrd="3" destOrd="0" presId="urn:microsoft.com/office/officeart/2005/8/layout/hierarchy1"/>
    <dgm:cxn modelId="{6F4A3C95-5815-4B72-865A-06B948E9C580}" type="presParOf" srcId="{BD1669F2-B9BC-4320-9C03-8EBEDF5B9E49}" destId="{BAC3C7E6-E656-4BBE-BCE7-EC0E09EADDC5}" srcOrd="0" destOrd="0" presId="urn:microsoft.com/office/officeart/2005/8/layout/hierarchy1"/>
    <dgm:cxn modelId="{3AE0B0E7-E9E6-4A8F-84DC-5A401EDF037D}" type="presParOf" srcId="{BAC3C7E6-E656-4BBE-BCE7-EC0E09EADDC5}" destId="{B0733495-426C-41EB-A95A-CD9C30332E3E}" srcOrd="0" destOrd="0" presId="urn:microsoft.com/office/officeart/2005/8/layout/hierarchy1"/>
    <dgm:cxn modelId="{68A3E2FF-2E09-4681-8AA1-8FE638E32AE7}" type="presParOf" srcId="{BAC3C7E6-E656-4BBE-BCE7-EC0E09EADDC5}" destId="{7B235CCE-645B-482B-AA6E-C9A7A2D55D9F}" srcOrd="1" destOrd="0" presId="urn:microsoft.com/office/officeart/2005/8/layout/hierarchy1"/>
    <dgm:cxn modelId="{9B685CCE-12BD-45F3-891C-78779CBFC1A0}" type="presParOf" srcId="{BD1669F2-B9BC-4320-9C03-8EBEDF5B9E49}" destId="{62839483-DF46-478C-8577-AEF974A2DFA2}" srcOrd="1" destOrd="0" presId="urn:microsoft.com/office/officeart/2005/8/layout/hierarchy1"/>
    <dgm:cxn modelId="{B61E1B54-49A8-404B-A763-437B29C2E543}" type="presParOf" srcId="{BF86A69A-91F8-462B-9787-FBF2B00AF206}" destId="{9BE9C455-BF0F-49F0-97DF-B6C386F780A0}" srcOrd="2" destOrd="0" presId="urn:microsoft.com/office/officeart/2005/8/layout/hierarchy1"/>
    <dgm:cxn modelId="{47E2E5EC-1C9E-4EEC-B63B-269299F7B148}" type="presParOf" srcId="{BF86A69A-91F8-462B-9787-FBF2B00AF206}" destId="{2BB3C37C-B272-40C5-BE8B-6B168A4987BD}" srcOrd="3" destOrd="0" presId="urn:microsoft.com/office/officeart/2005/8/layout/hierarchy1"/>
    <dgm:cxn modelId="{41A05A40-C54C-4A5F-A6BB-DB6B9F55D3C1}" type="presParOf" srcId="{2BB3C37C-B272-40C5-BE8B-6B168A4987BD}" destId="{81EC9F89-5235-4A81-94C5-1BB08A5B18AA}" srcOrd="0" destOrd="0" presId="urn:microsoft.com/office/officeart/2005/8/layout/hierarchy1"/>
    <dgm:cxn modelId="{F630AA2C-3877-4DEB-B30E-CB24963C5FAE}" type="presParOf" srcId="{81EC9F89-5235-4A81-94C5-1BB08A5B18AA}" destId="{EC378831-44DF-4927-8FEE-D42A8A18EC24}" srcOrd="0" destOrd="0" presId="urn:microsoft.com/office/officeart/2005/8/layout/hierarchy1"/>
    <dgm:cxn modelId="{96E2CEC0-CF7E-4B33-8859-74483F740224}" type="presParOf" srcId="{81EC9F89-5235-4A81-94C5-1BB08A5B18AA}" destId="{47EB2C08-9214-40DE-89C7-8E995C2A7A39}" srcOrd="1" destOrd="0" presId="urn:microsoft.com/office/officeart/2005/8/layout/hierarchy1"/>
    <dgm:cxn modelId="{E94C5CE4-EA73-426C-9AB8-2C890926F4E9}" type="presParOf" srcId="{2BB3C37C-B272-40C5-BE8B-6B168A4987BD}" destId="{06E11FA7-2009-4FA8-9146-A55D05114C8B}" srcOrd="1" destOrd="0" presId="urn:microsoft.com/office/officeart/2005/8/layout/hierarchy1"/>
    <dgm:cxn modelId="{1E2D429C-E502-410A-A7C7-5E084F3B7663}" type="presParOf" srcId="{06E11FA7-2009-4FA8-9146-A55D05114C8B}" destId="{15B1F36A-00B1-42F0-A1FD-939C18956BF6}" srcOrd="0" destOrd="0" presId="urn:microsoft.com/office/officeart/2005/8/layout/hierarchy1"/>
    <dgm:cxn modelId="{E1A192C8-6539-4B4F-9696-68BB4EF1A23A}" type="presParOf" srcId="{06E11FA7-2009-4FA8-9146-A55D05114C8B}" destId="{BF4EBC5C-0079-40EB-9464-83C3F08EEF68}" srcOrd="1" destOrd="0" presId="urn:microsoft.com/office/officeart/2005/8/layout/hierarchy1"/>
    <dgm:cxn modelId="{D8536922-F722-43A0-8D24-B0BCE63AC38E}" type="presParOf" srcId="{BF4EBC5C-0079-40EB-9464-83C3F08EEF68}" destId="{C70CAE70-C985-4C27-AFC7-29AE18286961}" srcOrd="0" destOrd="0" presId="urn:microsoft.com/office/officeart/2005/8/layout/hierarchy1"/>
    <dgm:cxn modelId="{09F674C1-5566-43CB-9ADC-5D8D7C3A53F6}" type="presParOf" srcId="{C70CAE70-C985-4C27-AFC7-29AE18286961}" destId="{FE3024C0-75DB-4DDA-A097-B51A19FF5B4C}" srcOrd="0" destOrd="0" presId="urn:microsoft.com/office/officeart/2005/8/layout/hierarchy1"/>
    <dgm:cxn modelId="{3D907438-BEC2-41C3-B088-D253ACD8512A}" type="presParOf" srcId="{C70CAE70-C985-4C27-AFC7-29AE18286961}" destId="{AC45BAE2-8C0E-4959-86CA-6E4CFA92CDE1}" srcOrd="1" destOrd="0" presId="urn:microsoft.com/office/officeart/2005/8/layout/hierarchy1"/>
    <dgm:cxn modelId="{ECEFA2F8-1B33-46B0-B619-1FA4C3ED9820}" type="presParOf" srcId="{BF4EBC5C-0079-40EB-9464-83C3F08EEF68}" destId="{A416BB81-F9F8-4259-97C1-A2071F748309}" srcOrd="1" destOrd="0" presId="urn:microsoft.com/office/officeart/2005/8/layout/hierarchy1"/>
    <dgm:cxn modelId="{FB2BDEAD-605F-410A-B598-8A850484E1C3}" type="presParOf" srcId="{06E11FA7-2009-4FA8-9146-A55D05114C8B}" destId="{80C5AAAC-0563-4AB5-9783-F8ECA1FBDAF0}" srcOrd="2" destOrd="0" presId="urn:microsoft.com/office/officeart/2005/8/layout/hierarchy1"/>
    <dgm:cxn modelId="{44B05B89-D3C2-4735-8797-687F98E4F00C}" type="presParOf" srcId="{06E11FA7-2009-4FA8-9146-A55D05114C8B}" destId="{B990C954-4BC0-4A02-8D73-E2F129B0D59A}" srcOrd="3" destOrd="0" presId="urn:microsoft.com/office/officeart/2005/8/layout/hierarchy1"/>
    <dgm:cxn modelId="{6D547340-074D-4435-BB5F-C99A69443D83}" type="presParOf" srcId="{B990C954-4BC0-4A02-8D73-E2F129B0D59A}" destId="{01CB11E9-4A01-42D4-A103-D966B077F356}" srcOrd="0" destOrd="0" presId="urn:microsoft.com/office/officeart/2005/8/layout/hierarchy1"/>
    <dgm:cxn modelId="{4671CBE7-CD36-4D51-9B20-13C241DF7A1B}" type="presParOf" srcId="{01CB11E9-4A01-42D4-A103-D966B077F356}" destId="{C3CEE7BC-B833-4B50-A5F3-32CBCB38002C}" srcOrd="0" destOrd="0" presId="urn:microsoft.com/office/officeart/2005/8/layout/hierarchy1"/>
    <dgm:cxn modelId="{C599F19D-3144-4061-8B89-ACAE4D14C2FE}" type="presParOf" srcId="{01CB11E9-4A01-42D4-A103-D966B077F356}" destId="{69E0931E-5B26-4933-B838-F03BC59CDE76}" srcOrd="1" destOrd="0" presId="urn:microsoft.com/office/officeart/2005/8/layout/hierarchy1"/>
    <dgm:cxn modelId="{B900349F-BCF7-471F-91B8-358968C28539}" type="presParOf" srcId="{B990C954-4BC0-4A02-8D73-E2F129B0D59A}" destId="{E83A1C48-5D64-4435-A31B-8706141DC243}" srcOrd="1" destOrd="0" presId="urn:microsoft.com/office/officeart/2005/8/layout/hierarchy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07FF0DF6-0334-41A4-A784-9C9B61EACBD0}" type="doc">
      <dgm:prSet loTypeId="urn:microsoft.com/office/officeart/2005/8/layout/default#1" loCatId="list" qsTypeId="urn:microsoft.com/office/officeart/2005/8/quickstyle/simple1" qsCatId="simple" csTypeId="urn:microsoft.com/office/officeart/2005/8/colors/accent1_2" csCatId="accent1" phldr="1"/>
      <dgm:spPr/>
      <dgm:t>
        <a:bodyPr/>
        <a:lstStyle/>
        <a:p>
          <a:endParaRPr lang="es-ES"/>
        </a:p>
      </dgm:t>
    </dgm:pt>
    <dgm:pt modelId="{74002FED-6D70-4C49-9955-3B98DB1DC1A4}">
      <dgm:prSet phldrT="[Texto]" custT="1"/>
      <dgm:spPr>
        <a:blipFill rotWithShape="0">
          <a:blip xmlns:r="http://schemas.openxmlformats.org/officeDocument/2006/relationships" r:embed="rId1"/>
          <a:stretch>
            <a:fillRect/>
          </a:stretch>
        </a:blipFill>
      </dgm:spPr>
      <dgm:t>
        <a:bodyPr anchor="b"/>
        <a:lstStyle/>
        <a:p>
          <a:pPr algn="l"/>
          <a:r>
            <a:rPr lang="es-ES" sz="900" b="1">
              <a:solidFill>
                <a:srgbClr val="00B050"/>
              </a:solidFill>
            </a:rPr>
            <a:t>INCÓGNITA</a:t>
          </a:r>
        </a:p>
      </dgm:t>
    </dgm:pt>
    <dgm:pt modelId="{7E91A430-AA7C-4280-9517-49A6B993FBFB}" type="parTrans" cxnId="{D07C89BD-B256-49DF-B132-81788DD3A97D}">
      <dgm:prSet/>
      <dgm:spPr/>
      <dgm:t>
        <a:bodyPr/>
        <a:lstStyle/>
        <a:p>
          <a:endParaRPr lang="es-ES"/>
        </a:p>
      </dgm:t>
    </dgm:pt>
    <dgm:pt modelId="{1E88D94C-AB87-4607-94D0-E675EAF412B9}" type="sibTrans" cxnId="{D07C89BD-B256-49DF-B132-81788DD3A97D}">
      <dgm:prSet/>
      <dgm:spPr/>
      <dgm:t>
        <a:bodyPr/>
        <a:lstStyle/>
        <a:p>
          <a:endParaRPr lang="es-ES"/>
        </a:p>
      </dgm:t>
    </dgm:pt>
    <dgm:pt modelId="{741F701F-CBB3-467D-82C9-DA6CF45D7D6A}">
      <dgm:prSet phldrT="[Texto]" custT="1"/>
      <dgm:spPr>
        <a:blipFill rotWithShape="0">
          <a:blip xmlns:r="http://schemas.openxmlformats.org/officeDocument/2006/relationships" r:embed="rId2"/>
          <a:stretch>
            <a:fillRect/>
          </a:stretch>
        </a:blipFill>
      </dgm:spPr>
      <dgm:t>
        <a:bodyPr anchor="b"/>
        <a:lstStyle/>
        <a:p>
          <a:pPr algn="r"/>
          <a:r>
            <a:rPr lang="es-ES" sz="900" b="1">
              <a:solidFill>
                <a:srgbClr val="0000FF"/>
              </a:solidFill>
            </a:rPr>
            <a:t>ESTRELLA</a:t>
          </a:r>
        </a:p>
      </dgm:t>
    </dgm:pt>
    <dgm:pt modelId="{FACD6D12-DB22-4020-A878-81EEA971335F}" type="parTrans" cxnId="{86C7F6D8-6721-475D-9EE5-DEAAE9D18459}">
      <dgm:prSet/>
      <dgm:spPr/>
      <dgm:t>
        <a:bodyPr/>
        <a:lstStyle/>
        <a:p>
          <a:endParaRPr lang="es-ES"/>
        </a:p>
      </dgm:t>
    </dgm:pt>
    <dgm:pt modelId="{0B82B6A0-3F4C-48B4-8D39-42B2C206D999}" type="sibTrans" cxnId="{86C7F6D8-6721-475D-9EE5-DEAAE9D18459}">
      <dgm:prSet/>
      <dgm:spPr/>
      <dgm:t>
        <a:bodyPr/>
        <a:lstStyle/>
        <a:p>
          <a:endParaRPr lang="es-ES"/>
        </a:p>
      </dgm:t>
    </dgm:pt>
    <dgm:pt modelId="{FD736DA0-C5CC-4873-A116-2E3530BF5FD9}">
      <dgm:prSet phldrT="[Texto]" custT="1"/>
      <dgm:spPr>
        <a:blipFill rotWithShape="0">
          <a:blip xmlns:r="http://schemas.openxmlformats.org/officeDocument/2006/relationships" r:embed="rId3"/>
          <a:stretch>
            <a:fillRect/>
          </a:stretch>
        </a:blipFill>
      </dgm:spPr>
      <dgm:t>
        <a:bodyPr anchor="b"/>
        <a:lstStyle/>
        <a:p>
          <a:pPr algn="l"/>
          <a:r>
            <a:rPr lang="es-ES" sz="900" b="1">
              <a:solidFill>
                <a:schemeClr val="accent2">
                  <a:lumMod val="60000"/>
                  <a:lumOff val="40000"/>
                </a:schemeClr>
              </a:solidFill>
            </a:rPr>
            <a:t>PERRO</a:t>
          </a:r>
        </a:p>
      </dgm:t>
    </dgm:pt>
    <dgm:pt modelId="{0A00C4D4-8997-463E-A04F-859A2BD52EFA}" type="parTrans" cxnId="{E1F8FD9E-EDAA-4541-9805-0B381051FBB6}">
      <dgm:prSet/>
      <dgm:spPr/>
      <dgm:t>
        <a:bodyPr/>
        <a:lstStyle/>
        <a:p>
          <a:endParaRPr lang="es-ES"/>
        </a:p>
      </dgm:t>
    </dgm:pt>
    <dgm:pt modelId="{186F3198-1F99-4066-ACD0-6B18A7DE80CC}" type="sibTrans" cxnId="{E1F8FD9E-EDAA-4541-9805-0B381051FBB6}">
      <dgm:prSet/>
      <dgm:spPr/>
      <dgm:t>
        <a:bodyPr/>
        <a:lstStyle/>
        <a:p>
          <a:endParaRPr lang="es-ES"/>
        </a:p>
      </dgm:t>
    </dgm:pt>
    <dgm:pt modelId="{253D16D8-2E4D-4A35-A015-AC6B122F69BA}">
      <dgm:prSet phldrT="[Texto]" custT="1"/>
      <dgm:spPr>
        <a:blipFill rotWithShape="0">
          <a:blip xmlns:r="http://schemas.openxmlformats.org/officeDocument/2006/relationships" r:embed="rId4"/>
          <a:stretch>
            <a:fillRect/>
          </a:stretch>
        </a:blipFill>
      </dgm:spPr>
      <dgm:t>
        <a:bodyPr anchor="b"/>
        <a:lstStyle/>
        <a:p>
          <a:pPr algn="r"/>
          <a:endParaRPr lang="es-ES" sz="900" b="1">
            <a:solidFill>
              <a:srgbClr val="FF0000"/>
            </a:solidFill>
          </a:endParaRPr>
        </a:p>
        <a:p>
          <a:pPr algn="r"/>
          <a:endParaRPr lang="es-ES" sz="900" b="1">
            <a:solidFill>
              <a:srgbClr val="FF0000"/>
            </a:solidFill>
          </a:endParaRPr>
        </a:p>
        <a:p>
          <a:pPr algn="r"/>
          <a:endParaRPr lang="es-ES" sz="900" b="1">
            <a:solidFill>
              <a:srgbClr val="FF0000"/>
            </a:solidFill>
          </a:endParaRPr>
        </a:p>
        <a:p>
          <a:pPr algn="r"/>
          <a:r>
            <a:rPr lang="es-ES" sz="900" b="1">
              <a:solidFill>
                <a:srgbClr val="FF0000"/>
              </a:solidFill>
            </a:rPr>
            <a:t>VACA</a:t>
          </a:r>
        </a:p>
      </dgm:t>
    </dgm:pt>
    <dgm:pt modelId="{B429C043-CBE4-439E-9B79-AB7D7E3E40B4}" type="parTrans" cxnId="{D78EFB7D-15AF-4D08-9953-2534B9F43847}">
      <dgm:prSet/>
      <dgm:spPr/>
      <dgm:t>
        <a:bodyPr/>
        <a:lstStyle/>
        <a:p>
          <a:endParaRPr lang="es-ES"/>
        </a:p>
      </dgm:t>
    </dgm:pt>
    <dgm:pt modelId="{5C6A9544-01D6-475C-BE04-F449795E025A}" type="sibTrans" cxnId="{D78EFB7D-15AF-4D08-9953-2534B9F43847}">
      <dgm:prSet/>
      <dgm:spPr/>
      <dgm:t>
        <a:bodyPr/>
        <a:lstStyle/>
        <a:p>
          <a:endParaRPr lang="es-ES"/>
        </a:p>
      </dgm:t>
    </dgm:pt>
    <dgm:pt modelId="{EEB5C90B-6F7E-483E-B1CC-AE9FE7822BD7}" type="pres">
      <dgm:prSet presAssocID="{07FF0DF6-0334-41A4-A784-9C9B61EACBD0}" presName="diagram" presStyleCnt="0">
        <dgm:presLayoutVars>
          <dgm:dir/>
          <dgm:resizeHandles val="exact"/>
        </dgm:presLayoutVars>
      </dgm:prSet>
      <dgm:spPr/>
    </dgm:pt>
    <dgm:pt modelId="{B7BC86CD-1E46-43B7-B782-87D42826A70F}" type="pres">
      <dgm:prSet presAssocID="{74002FED-6D70-4C49-9955-3B98DB1DC1A4}" presName="node" presStyleLbl="node1" presStyleIdx="0" presStyleCnt="4">
        <dgm:presLayoutVars>
          <dgm:bulletEnabled val="1"/>
        </dgm:presLayoutVars>
      </dgm:prSet>
      <dgm:spPr/>
    </dgm:pt>
    <dgm:pt modelId="{2DB98048-97B1-452E-9725-40BC6C1D0539}" type="pres">
      <dgm:prSet presAssocID="{1E88D94C-AB87-4607-94D0-E675EAF412B9}" presName="sibTrans" presStyleCnt="0"/>
      <dgm:spPr/>
    </dgm:pt>
    <dgm:pt modelId="{5A352076-B3EF-4D18-8599-4F0DD6C13213}" type="pres">
      <dgm:prSet presAssocID="{741F701F-CBB3-467D-82C9-DA6CF45D7D6A}" presName="node" presStyleLbl="node1" presStyleIdx="1" presStyleCnt="4">
        <dgm:presLayoutVars>
          <dgm:bulletEnabled val="1"/>
        </dgm:presLayoutVars>
      </dgm:prSet>
      <dgm:spPr/>
    </dgm:pt>
    <dgm:pt modelId="{F5D22D7C-F299-4C56-AD2A-77FFD3F4DB9B}" type="pres">
      <dgm:prSet presAssocID="{0B82B6A0-3F4C-48B4-8D39-42B2C206D999}" presName="sibTrans" presStyleCnt="0"/>
      <dgm:spPr/>
    </dgm:pt>
    <dgm:pt modelId="{71CB8AD4-AF0F-42D4-861B-E58DAE5D0181}" type="pres">
      <dgm:prSet presAssocID="{FD736DA0-C5CC-4873-A116-2E3530BF5FD9}" presName="node" presStyleLbl="node1" presStyleIdx="2" presStyleCnt="4" custScaleX="79328" custLinFactNeighborX="-15048" custLinFactNeighborY="5226">
        <dgm:presLayoutVars>
          <dgm:bulletEnabled val="1"/>
        </dgm:presLayoutVars>
      </dgm:prSet>
      <dgm:spPr/>
    </dgm:pt>
    <dgm:pt modelId="{A6A8DFAC-A8D1-4A63-910F-81C6BCBCCB9B}" type="pres">
      <dgm:prSet presAssocID="{186F3198-1F99-4066-ACD0-6B18A7DE80CC}" presName="sibTrans" presStyleCnt="0"/>
      <dgm:spPr/>
    </dgm:pt>
    <dgm:pt modelId="{290EE76B-6CD3-4277-8F15-05882D6CB0A8}" type="pres">
      <dgm:prSet presAssocID="{253D16D8-2E4D-4A35-A015-AC6B122F69BA}" presName="node" presStyleLbl="node1" presStyleIdx="3" presStyleCnt="4" custScaleX="76160" custScaleY="94430" custLinFactNeighborX="12540" custLinFactNeighborY="3135">
        <dgm:presLayoutVars>
          <dgm:bulletEnabled val="1"/>
        </dgm:presLayoutVars>
      </dgm:prSet>
      <dgm:spPr/>
    </dgm:pt>
  </dgm:ptLst>
  <dgm:cxnLst>
    <dgm:cxn modelId="{0663391F-0BDA-44FF-BED3-F88A1EBBF62D}" type="presOf" srcId="{FD736DA0-C5CC-4873-A116-2E3530BF5FD9}" destId="{71CB8AD4-AF0F-42D4-861B-E58DAE5D0181}" srcOrd="0" destOrd="0" presId="urn:microsoft.com/office/officeart/2005/8/layout/default#1"/>
    <dgm:cxn modelId="{6D3B0550-CC0F-4E1F-8B54-00911BB2ECFA}" type="presOf" srcId="{74002FED-6D70-4C49-9955-3B98DB1DC1A4}" destId="{B7BC86CD-1E46-43B7-B782-87D42826A70F}" srcOrd="0" destOrd="0" presId="urn:microsoft.com/office/officeart/2005/8/layout/default#1"/>
    <dgm:cxn modelId="{56CB2F57-F1FB-46F7-B943-A23F2909DB81}" type="presOf" srcId="{253D16D8-2E4D-4A35-A015-AC6B122F69BA}" destId="{290EE76B-6CD3-4277-8F15-05882D6CB0A8}" srcOrd="0" destOrd="0" presId="urn:microsoft.com/office/officeart/2005/8/layout/default#1"/>
    <dgm:cxn modelId="{D78EFB7D-15AF-4D08-9953-2534B9F43847}" srcId="{07FF0DF6-0334-41A4-A784-9C9B61EACBD0}" destId="{253D16D8-2E4D-4A35-A015-AC6B122F69BA}" srcOrd="3" destOrd="0" parTransId="{B429C043-CBE4-439E-9B79-AB7D7E3E40B4}" sibTransId="{5C6A9544-01D6-475C-BE04-F449795E025A}"/>
    <dgm:cxn modelId="{E1F8FD9E-EDAA-4541-9805-0B381051FBB6}" srcId="{07FF0DF6-0334-41A4-A784-9C9B61EACBD0}" destId="{FD736DA0-C5CC-4873-A116-2E3530BF5FD9}" srcOrd="2" destOrd="0" parTransId="{0A00C4D4-8997-463E-A04F-859A2BD52EFA}" sibTransId="{186F3198-1F99-4066-ACD0-6B18A7DE80CC}"/>
    <dgm:cxn modelId="{D07C89BD-B256-49DF-B132-81788DD3A97D}" srcId="{07FF0DF6-0334-41A4-A784-9C9B61EACBD0}" destId="{74002FED-6D70-4C49-9955-3B98DB1DC1A4}" srcOrd="0" destOrd="0" parTransId="{7E91A430-AA7C-4280-9517-49A6B993FBFB}" sibTransId="{1E88D94C-AB87-4607-94D0-E675EAF412B9}"/>
    <dgm:cxn modelId="{7F89E0D7-2C5A-4434-B7D1-DB4366D2A290}" type="presOf" srcId="{07FF0DF6-0334-41A4-A784-9C9B61EACBD0}" destId="{EEB5C90B-6F7E-483E-B1CC-AE9FE7822BD7}" srcOrd="0" destOrd="0" presId="urn:microsoft.com/office/officeart/2005/8/layout/default#1"/>
    <dgm:cxn modelId="{86C7F6D8-6721-475D-9EE5-DEAAE9D18459}" srcId="{07FF0DF6-0334-41A4-A784-9C9B61EACBD0}" destId="{741F701F-CBB3-467D-82C9-DA6CF45D7D6A}" srcOrd="1" destOrd="0" parTransId="{FACD6D12-DB22-4020-A878-81EEA971335F}" sibTransId="{0B82B6A0-3F4C-48B4-8D39-42B2C206D999}"/>
    <dgm:cxn modelId="{E7DB3FE0-FDA4-487D-B399-210AB5CCECA3}" type="presOf" srcId="{741F701F-CBB3-467D-82C9-DA6CF45D7D6A}" destId="{5A352076-B3EF-4D18-8599-4F0DD6C13213}" srcOrd="0" destOrd="0" presId="urn:microsoft.com/office/officeart/2005/8/layout/default#1"/>
    <dgm:cxn modelId="{F7704E72-137E-401C-84F4-594640C3B539}" type="presParOf" srcId="{EEB5C90B-6F7E-483E-B1CC-AE9FE7822BD7}" destId="{B7BC86CD-1E46-43B7-B782-87D42826A70F}" srcOrd="0" destOrd="0" presId="urn:microsoft.com/office/officeart/2005/8/layout/default#1"/>
    <dgm:cxn modelId="{53328C80-539E-4644-AA8B-C2B4A04F94F2}" type="presParOf" srcId="{EEB5C90B-6F7E-483E-B1CC-AE9FE7822BD7}" destId="{2DB98048-97B1-452E-9725-40BC6C1D0539}" srcOrd="1" destOrd="0" presId="urn:microsoft.com/office/officeart/2005/8/layout/default#1"/>
    <dgm:cxn modelId="{2D4DA731-0BA0-42A7-84B6-DEE9C5FD556C}" type="presParOf" srcId="{EEB5C90B-6F7E-483E-B1CC-AE9FE7822BD7}" destId="{5A352076-B3EF-4D18-8599-4F0DD6C13213}" srcOrd="2" destOrd="0" presId="urn:microsoft.com/office/officeart/2005/8/layout/default#1"/>
    <dgm:cxn modelId="{A40D40B0-12B4-4950-B5C2-BEB2A92ACB08}" type="presParOf" srcId="{EEB5C90B-6F7E-483E-B1CC-AE9FE7822BD7}" destId="{F5D22D7C-F299-4C56-AD2A-77FFD3F4DB9B}" srcOrd="3" destOrd="0" presId="urn:microsoft.com/office/officeart/2005/8/layout/default#1"/>
    <dgm:cxn modelId="{87D43BD3-D00C-411C-B31F-F5D5C5DC5D8D}" type="presParOf" srcId="{EEB5C90B-6F7E-483E-B1CC-AE9FE7822BD7}" destId="{71CB8AD4-AF0F-42D4-861B-E58DAE5D0181}" srcOrd="4" destOrd="0" presId="urn:microsoft.com/office/officeart/2005/8/layout/default#1"/>
    <dgm:cxn modelId="{487546DE-7ABE-4259-A79B-E76A598A4AF8}" type="presParOf" srcId="{EEB5C90B-6F7E-483E-B1CC-AE9FE7822BD7}" destId="{A6A8DFAC-A8D1-4A63-910F-81C6BCBCCB9B}" srcOrd="5" destOrd="0" presId="urn:microsoft.com/office/officeart/2005/8/layout/default#1"/>
    <dgm:cxn modelId="{C6B4F29D-D125-4B31-988E-94E2B866389E}" type="presParOf" srcId="{EEB5C90B-6F7E-483E-B1CC-AE9FE7822BD7}" destId="{290EE76B-6CD3-4277-8F15-05882D6CB0A8}" srcOrd="6" destOrd="0" presId="urn:microsoft.com/office/officeart/2005/8/layout/defaul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C5AAAC-0563-4AB5-9783-F8ECA1FBDAF0}">
      <dsp:nvSpPr>
        <dsp:cNvPr id="0" name=""/>
        <dsp:cNvSpPr/>
      </dsp:nvSpPr>
      <dsp:spPr>
        <a:xfrm>
          <a:off x="4312463" y="1877701"/>
          <a:ext cx="728564" cy="346730"/>
        </a:xfrm>
        <a:custGeom>
          <a:avLst/>
          <a:gdLst/>
          <a:ahLst/>
          <a:cxnLst/>
          <a:rect l="0" t="0" r="0" b="0"/>
          <a:pathLst>
            <a:path>
              <a:moveTo>
                <a:pt x="0" y="0"/>
              </a:moveTo>
              <a:lnTo>
                <a:pt x="0" y="236286"/>
              </a:lnTo>
              <a:lnTo>
                <a:pt x="728564" y="236286"/>
              </a:lnTo>
              <a:lnTo>
                <a:pt x="728564" y="34673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15B1F36A-00B1-42F0-A1FD-939C18956BF6}">
      <dsp:nvSpPr>
        <dsp:cNvPr id="0" name=""/>
        <dsp:cNvSpPr/>
      </dsp:nvSpPr>
      <dsp:spPr>
        <a:xfrm>
          <a:off x="3583898" y="1877701"/>
          <a:ext cx="728564" cy="346730"/>
        </a:xfrm>
        <a:custGeom>
          <a:avLst/>
          <a:gdLst/>
          <a:ahLst/>
          <a:cxnLst/>
          <a:rect l="0" t="0" r="0" b="0"/>
          <a:pathLst>
            <a:path>
              <a:moveTo>
                <a:pt x="728564" y="0"/>
              </a:moveTo>
              <a:lnTo>
                <a:pt x="728564" y="236286"/>
              </a:lnTo>
              <a:lnTo>
                <a:pt x="0" y="236286"/>
              </a:lnTo>
              <a:lnTo>
                <a:pt x="0" y="34673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BE9C455-BF0F-49F0-97DF-B6C386F780A0}">
      <dsp:nvSpPr>
        <dsp:cNvPr id="0" name=""/>
        <dsp:cNvSpPr/>
      </dsp:nvSpPr>
      <dsp:spPr>
        <a:xfrm>
          <a:off x="2806423" y="773925"/>
          <a:ext cx="1506039" cy="346730"/>
        </a:xfrm>
        <a:custGeom>
          <a:avLst/>
          <a:gdLst/>
          <a:ahLst/>
          <a:cxnLst/>
          <a:rect l="0" t="0" r="0" b="0"/>
          <a:pathLst>
            <a:path>
              <a:moveTo>
                <a:pt x="0" y="0"/>
              </a:moveTo>
              <a:lnTo>
                <a:pt x="0" y="236286"/>
              </a:lnTo>
              <a:lnTo>
                <a:pt x="1506039" y="236286"/>
              </a:lnTo>
              <a:lnTo>
                <a:pt x="1506039" y="34673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F6C670D-6593-40D1-9810-D525EE5521DA}">
      <dsp:nvSpPr>
        <dsp:cNvPr id="0" name=""/>
        <dsp:cNvSpPr/>
      </dsp:nvSpPr>
      <dsp:spPr>
        <a:xfrm>
          <a:off x="1362712" y="1877701"/>
          <a:ext cx="764056" cy="346730"/>
        </a:xfrm>
        <a:custGeom>
          <a:avLst/>
          <a:gdLst/>
          <a:ahLst/>
          <a:cxnLst/>
          <a:rect l="0" t="0" r="0" b="0"/>
          <a:pathLst>
            <a:path>
              <a:moveTo>
                <a:pt x="0" y="0"/>
              </a:moveTo>
              <a:lnTo>
                <a:pt x="0" y="236286"/>
              </a:lnTo>
              <a:lnTo>
                <a:pt x="764056" y="236286"/>
              </a:lnTo>
              <a:lnTo>
                <a:pt x="764056" y="346730"/>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3250D1F8-30C7-4FA0-900B-CBCB6B68989B}">
      <dsp:nvSpPr>
        <dsp:cNvPr id="0" name=""/>
        <dsp:cNvSpPr/>
      </dsp:nvSpPr>
      <dsp:spPr>
        <a:xfrm>
          <a:off x="622821" y="1877701"/>
          <a:ext cx="739890" cy="342937"/>
        </a:xfrm>
        <a:custGeom>
          <a:avLst/>
          <a:gdLst/>
          <a:ahLst/>
          <a:cxnLst/>
          <a:rect l="0" t="0" r="0" b="0"/>
          <a:pathLst>
            <a:path>
              <a:moveTo>
                <a:pt x="739890" y="0"/>
              </a:moveTo>
              <a:lnTo>
                <a:pt x="739890" y="232494"/>
              </a:lnTo>
              <a:lnTo>
                <a:pt x="0" y="232494"/>
              </a:lnTo>
              <a:lnTo>
                <a:pt x="0" y="34293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2904296-C90A-4AEE-BE25-1A98CE784D6D}">
      <dsp:nvSpPr>
        <dsp:cNvPr id="0" name=""/>
        <dsp:cNvSpPr/>
      </dsp:nvSpPr>
      <dsp:spPr>
        <a:xfrm>
          <a:off x="1362712" y="773925"/>
          <a:ext cx="1443711" cy="346730"/>
        </a:xfrm>
        <a:custGeom>
          <a:avLst/>
          <a:gdLst/>
          <a:ahLst/>
          <a:cxnLst/>
          <a:rect l="0" t="0" r="0" b="0"/>
          <a:pathLst>
            <a:path>
              <a:moveTo>
                <a:pt x="1443711" y="0"/>
              </a:moveTo>
              <a:lnTo>
                <a:pt x="1443711" y="236286"/>
              </a:lnTo>
              <a:lnTo>
                <a:pt x="0" y="236286"/>
              </a:lnTo>
              <a:lnTo>
                <a:pt x="0" y="346730"/>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D94ECA3-6C39-4CDB-A6CA-8A0C9466F00D}">
      <dsp:nvSpPr>
        <dsp:cNvPr id="0" name=""/>
        <dsp:cNvSpPr/>
      </dsp:nvSpPr>
      <dsp:spPr>
        <a:xfrm>
          <a:off x="2210325" y="16880"/>
          <a:ext cx="1192196" cy="757045"/>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39C6C68-E2D0-43B6-9957-9CBC2EB1AB45}">
      <dsp:nvSpPr>
        <dsp:cNvPr id="0" name=""/>
        <dsp:cNvSpPr/>
      </dsp:nvSpPr>
      <dsp:spPr>
        <a:xfrm>
          <a:off x="2342791" y="142723"/>
          <a:ext cx="1192196" cy="757045"/>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solidFill>
                <a:schemeClr val="bg1"/>
              </a:solidFill>
            </a:rPr>
            <a:t>DAFO</a:t>
          </a:r>
        </a:p>
      </dsp:txBody>
      <dsp:txXfrm>
        <a:off x="2364964" y="164896"/>
        <a:ext cx="1147850" cy="712699"/>
      </dsp:txXfrm>
    </dsp:sp>
    <dsp:sp modelId="{D823D236-9ED5-4C70-BA51-F86B2760116C}">
      <dsp:nvSpPr>
        <dsp:cNvPr id="0" name=""/>
        <dsp:cNvSpPr/>
      </dsp:nvSpPr>
      <dsp:spPr>
        <a:xfrm>
          <a:off x="704285" y="1120655"/>
          <a:ext cx="1316853" cy="757045"/>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a:outerShdw blurRad="50800" dist="50800" dir="5400000" algn="ctr" rotWithShape="0">
            <a:srgbClr val="92D050"/>
          </a:outerShdw>
        </a:effectLst>
      </dsp:spPr>
      <dsp:style>
        <a:lnRef idx="2">
          <a:scrgbClr r="0" g="0" b="0"/>
        </a:lnRef>
        <a:fillRef idx="1">
          <a:scrgbClr r="0" g="0" b="0"/>
        </a:fillRef>
        <a:effectRef idx="0">
          <a:scrgbClr r="0" g="0" b="0"/>
        </a:effectRef>
        <a:fontRef idx="minor">
          <a:schemeClr val="lt1"/>
        </a:fontRef>
      </dsp:style>
    </dsp:sp>
    <dsp:sp modelId="{52A2D8D2-9D63-4D6A-9D6E-0E003397258F}">
      <dsp:nvSpPr>
        <dsp:cNvPr id="0" name=""/>
        <dsp:cNvSpPr/>
      </dsp:nvSpPr>
      <dsp:spPr>
        <a:xfrm>
          <a:off x="836751" y="1246498"/>
          <a:ext cx="1316853" cy="757045"/>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kern="1200">
              <a:solidFill>
                <a:schemeClr val="bg1"/>
              </a:solidFill>
            </a:rPr>
            <a:t>ANÁLISIS EXTERNO</a:t>
          </a:r>
        </a:p>
      </dsp:txBody>
      <dsp:txXfrm>
        <a:off x="858924" y="1268671"/>
        <a:ext cx="1272507" cy="712699"/>
      </dsp:txXfrm>
    </dsp:sp>
    <dsp:sp modelId="{8CB3E5F1-D04B-4B63-B802-BD9C1058248F}">
      <dsp:nvSpPr>
        <dsp:cNvPr id="0" name=""/>
        <dsp:cNvSpPr/>
      </dsp:nvSpPr>
      <dsp:spPr>
        <a:xfrm>
          <a:off x="-8768" y="2220638"/>
          <a:ext cx="1263180" cy="75704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EEBD1EA-491C-425F-A97A-7FD58664116C}">
      <dsp:nvSpPr>
        <dsp:cNvPr id="0" name=""/>
        <dsp:cNvSpPr/>
      </dsp:nvSpPr>
      <dsp:spPr>
        <a:xfrm>
          <a:off x="123697" y="2346481"/>
          <a:ext cx="1263180" cy="757045"/>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ES" sz="1000" b="1" kern="1200">
              <a:solidFill>
                <a:schemeClr val="bg1"/>
              </a:solidFill>
            </a:rPr>
            <a:t>Microentorno (A.E. Sectorial): </a:t>
          </a:r>
          <a:r>
            <a:rPr lang="es-ES" sz="1000" b="1" kern="1200">
              <a:solidFill>
                <a:srgbClr val="0070C0"/>
              </a:solidFill>
            </a:rPr>
            <a:t>LAS 5 FUERZAS DE PORTER</a:t>
          </a:r>
        </a:p>
      </dsp:txBody>
      <dsp:txXfrm>
        <a:off x="145870" y="2368654"/>
        <a:ext cx="1218834" cy="712699"/>
      </dsp:txXfrm>
    </dsp:sp>
    <dsp:sp modelId="{B0733495-426C-41EB-A95A-CD9C30332E3E}">
      <dsp:nvSpPr>
        <dsp:cNvPr id="0" name=""/>
        <dsp:cNvSpPr/>
      </dsp:nvSpPr>
      <dsp:spPr>
        <a:xfrm>
          <a:off x="1530670" y="2224431"/>
          <a:ext cx="1192196" cy="75704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B235CCE-645B-482B-AA6E-C9A7A2D55D9F}">
      <dsp:nvSpPr>
        <dsp:cNvPr id="0" name=""/>
        <dsp:cNvSpPr/>
      </dsp:nvSpPr>
      <dsp:spPr>
        <a:xfrm>
          <a:off x="1663136" y="2350274"/>
          <a:ext cx="1192196" cy="757045"/>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es-ES" sz="1000" b="1" kern="1200">
              <a:solidFill>
                <a:schemeClr val="bg1"/>
              </a:solidFill>
            </a:rPr>
            <a:t>Macroentorno (A.E. Global): </a:t>
          </a:r>
          <a:r>
            <a:rPr lang="es-ES" sz="1000" b="1" kern="1200">
              <a:solidFill>
                <a:srgbClr val="0070C0"/>
              </a:solidFill>
            </a:rPr>
            <a:t>PEST</a:t>
          </a:r>
        </a:p>
      </dsp:txBody>
      <dsp:txXfrm>
        <a:off x="1685309" y="2372447"/>
        <a:ext cx="1147850" cy="712699"/>
      </dsp:txXfrm>
    </dsp:sp>
    <dsp:sp modelId="{EC378831-44DF-4927-8FEE-D42A8A18EC24}">
      <dsp:nvSpPr>
        <dsp:cNvPr id="0" name=""/>
        <dsp:cNvSpPr/>
      </dsp:nvSpPr>
      <dsp:spPr>
        <a:xfrm>
          <a:off x="3716364" y="1120655"/>
          <a:ext cx="1192196" cy="757045"/>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a:outerShdw blurRad="50800" dist="50800" dir="5400000" algn="ctr" rotWithShape="0">
            <a:srgbClr val="92D050"/>
          </a:outerShdw>
        </a:effectLst>
      </dsp:spPr>
      <dsp:style>
        <a:lnRef idx="2">
          <a:scrgbClr r="0" g="0" b="0"/>
        </a:lnRef>
        <a:fillRef idx="1">
          <a:scrgbClr r="0" g="0" b="0"/>
        </a:fillRef>
        <a:effectRef idx="0">
          <a:scrgbClr r="0" g="0" b="0"/>
        </a:effectRef>
        <a:fontRef idx="minor">
          <a:schemeClr val="lt1"/>
        </a:fontRef>
      </dsp:style>
    </dsp:sp>
    <dsp:sp modelId="{47EB2C08-9214-40DE-89C7-8E995C2A7A39}">
      <dsp:nvSpPr>
        <dsp:cNvPr id="0" name=""/>
        <dsp:cNvSpPr/>
      </dsp:nvSpPr>
      <dsp:spPr>
        <a:xfrm>
          <a:off x="3848831" y="1246498"/>
          <a:ext cx="1192196" cy="757045"/>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kern="1200">
              <a:solidFill>
                <a:schemeClr val="bg1"/>
              </a:solidFill>
            </a:rPr>
            <a:t>ANÁLISIS INTERNO</a:t>
          </a:r>
        </a:p>
      </dsp:txBody>
      <dsp:txXfrm>
        <a:off x="3871004" y="1268671"/>
        <a:ext cx="1147850" cy="712699"/>
      </dsp:txXfrm>
    </dsp:sp>
    <dsp:sp modelId="{FE3024C0-75DB-4DDA-A097-B51A19FF5B4C}">
      <dsp:nvSpPr>
        <dsp:cNvPr id="0" name=""/>
        <dsp:cNvSpPr/>
      </dsp:nvSpPr>
      <dsp:spPr>
        <a:xfrm>
          <a:off x="2987799" y="2224431"/>
          <a:ext cx="1192196" cy="75704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AC45BAE2-8C0E-4959-86CA-6E4CFA92CDE1}">
      <dsp:nvSpPr>
        <dsp:cNvPr id="0" name=""/>
        <dsp:cNvSpPr/>
      </dsp:nvSpPr>
      <dsp:spPr>
        <a:xfrm>
          <a:off x="3120266" y="2350274"/>
          <a:ext cx="1192196" cy="757045"/>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es-ES" sz="900" b="1" kern="1200">
              <a:solidFill>
                <a:srgbClr val="0070C0"/>
              </a:solidFill>
            </a:rPr>
            <a:t>CADENA DE VALOR</a:t>
          </a:r>
        </a:p>
      </dsp:txBody>
      <dsp:txXfrm>
        <a:off x="3142439" y="2372447"/>
        <a:ext cx="1147850" cy="712699"/>
      </dsp:txXfrm>
    </dsp:sp>
    <dsp:sp modelId="{C3CEE7BC-B833-4B50-A5F3-32CBCB38002C}">
      <dsp:nvSpPr>
        <dsp:cNvPr id="0" name=""/>
        <dsp:cNvSpPr/>
      </dsp:nvSpPr>
      <dsp:spPr>
        <a:xfrm>
          <a:off x="4444929" y="2224431"/>
          <a:ext cx="1192196" cy="757045"/>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69E0931E-5B26-4933-B838-F03BC59CDE76}">
      <dsp:nvSpPr>
        <dsp:cNvPr id="0" name=""/>
        <dsp:cNvSpPr/>
      </dsp:nvSpPr>
      <dsp:spPr>
        <a:xfrm>
          <a:off x="4577395" y="2350274"/>
          <a:ext cx="1192196" cy="757045"/>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34290" tIns="34290" rIns="34290" bIns="34290" numCol="1" spcCol="1270" anchor="ctr" anchorCtr="0">
          <a:noAutofit/>
        </a:bodyPr>
        <a:lstStyle/>
        <a:p>
          <a:pPr marL="0" lvl="0" indent="0" algn="ctr" defTabSz="400050">
            <a:lnSpc>
              <a:spcPct val="90000"/>
            </a:lnSpc>
            <a:spcBef>
              <a:spcPct val="0"/>
            </a:spcBef>
            <a:spcAft>
              <a:spcPct val="35000"/>
            </a:spcAft>
            <a:buNone/>
          </a:pPr>
          <a:r>
            <a:rPr lang="es-ES" sz="900" b="1" kern="1200">
              <a:solidFill>
                <a:srgbClr val="0070C0"/>
              </a:solidFill>
            </a:rPr>
            <a:t>MATRIZ DE PARTICIPACIÓN - CRECIMIENTO DE BCG-</a:t>
          </a:r>
        </a:p>
      </dsp:txBody>
      <dsp:txXfrm>
        <a:off x="4599568" y="2372447"/>
        <a:ext cx="1147850" cy="71269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7BC86CD-1E46-43B7-B782-87D42826A70F}">
      <dsp:nvSpPr>
        <dsp:cNvPr id="0" name=""/>
        <dsp:cNvSpPr/>
      </dsp:nvSpPr>
      <dsp:spPr>
        <a:xfrm>
          <a:off x="403" y="148794"/>
          <a:ext cx="1573508" cy="944105"/>
        </a:xfrm>
        <a:prstGeom prst="rect">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b" anchorCtr="0">
          <a:noAutofit/>
        </a:bodyPr>
        <a:lstStyle/>
        <a:p>
          <a:pPr marL="0" lvl="0" indent="0" algn="l" defTabSz="400050">
            <a:lnSpc>
              <a:spcPct val="90000"/>
            </a:lnSpc>
            <a:spcBef>
              <a:spcPct val="0"/>
            </a:spcBef>
            <a:spcAft>
              <a:spcPct val="35000"/>
            </a:spcAft>
            <a:buNone/>
          </a:pPr>
          <a:r>
            <a:rPr lang="es-ES" sz="900" b="1" kern="1200">
              <a:solidFill>
                <a:srgbClr val="00B050"/>
              </a:solidFill>
            </a:rPr>
            <a:t>INCÓGNITA</a:t>
          </a:r>
        </a:p>
      </dsp:txBody>
      <dsp:txXfrm>
        <a:off x="403" y="148794"/>
        <a:ext cx="1573508" cy="944105"/>
      </dsp:txXfrm>
    </dsp:sp>
    <dsp:sp modelId="{5A352076-B3EF-4D18-8599-4F0DD6C13213}">
      <dsp:nvSpPr>
        <dsp:cNvPr id="0" name=""/>
        <dsp:cNvSpPr/>
      </dsp:nvSpPr>
      <dsp:spPr>
        <a:xfrm>
          <a:off x="1731262" y="148794"/>
          <a:ext cx="1573508" cy="944105"/>
        </a:xfrm>
        <a:prstGeom prst="rect">
          <a:avLst/>
        </a:prstGeom>
        <a:blipFill rotWithShape="0">
          <a:blip xmlns:r="http://schemas.openxmlformats.org/officeDocument/2006/relationships" r:embed="rId2"/>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b" anchorCtr="0">
          <a:noAutofit/>
        </a:bodyPr>
        <a:lstStyle/>
        <a:p>
          <a:pPr marL="0" lvl="0" indent="0" algn="r" defTabSz="400050">
            <a:lnSpc>
              <a:spcPct val="90000"/>
            </a:lnSpc>
            <a:spcBef>
              <a:spcPct val="0"/>
            </a:spcBef>
            <a:spcAft>
              <a:spcPct val="35000"/>
            </a:spcAft>
            <a:buNone/>
          </a:pPr>
          <a:r>
            <a:rPr lang="es-ES" sz="900" b="1" kern="1200">
              <a:solidFill>
                <a:srgbClr val="0000FF"/>
              </a:solidFill>
            </a:rPr>
            <a:t>ESTRELLA</a:t>
          </a:r>
        </a:p>
      </dsp:txBody>
      <dsp:txXfrm>
        <a:off x="1731262" y="148794"/>
        <a:ext cx="1573508" cy="944105"/>
      </dsp:txXfrm>
    </dsp:sp>
    <dsp:sp modelId="{71CB8AD4-AF0F-42D4-861B-E58DAE5D0181}">
      <dsp:nvSpPr>
        <dsp:cNvPr id="0" name=""/>
        <dsp:cNvSpPr/>
      </dsp:nvSpPr>
      <dsp:spPr>
        <a:xfrm>
          <a:off x="113821" y="1299589"/>
          <a:ext cx="1248232" cy="944105"/>
        </a:xfrm>
        <a:prstGeom prst="rect">
          <a:avLst/>
        </a:prstGeom>
        <a:blipFill rotWithShape="0">
          <a:blip xmlns:r="http://schemas.openxmlformats.org/officeDocument/2006/relationships" r:embed="rId3"/>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b" anchorCtr="0">
          <a:noAutofit/>
        </a:bodyPr>
        <a:lstStyle/>
        <a:p>
          <a:pPr marL="0" lvl="0" indent="0" algn="l" defTabSz="400050">
            <a:lnSpc>
              <a:spcPct val="90000"/>
            </a:lnSpc>
            <a:spcBef>
              <a:spcPct val="0"/>
            </a:spcBef>
            <a:spcAft>
              <a:spcPct val="35000"/>
            </a:spcAft>
            <a:buNone/>
          </a:pPr>
          <a:r>
            <a:rPr lang="es-ES" sz="900" b="1" kern="1200">
              <a:solidFill>
                <a:schemeClr val="accent2">
                  <a:lumMod val="60000"/>
                  <a:lumOff val="40000"/>
                </a:schemeClr>
              </a:solidFill>
            </a:rPr>
            <a:t>PERRO</a:t>
          </a:r>
        </a:p>
      </dsp:txBody>
      <dsp:txXfrm>
        <a:off x="113821" y="1299589"/>
        <a:ext cx="1248232" cy="944105"/>
      </dsp:txXfrm>
    </dsp:sp>
    <dsp:sp modelId="{290EE76B-6CD3-4277-8F15-05882D6CB0A8}">
      <dsp:nvSpPr>
        <dsp:cNvPr id="0" name=""/>
        <dsp:cNvSpPr/>
      </dsp:nvSpPr>
      <dsp:spPr>
        <a:xfrm>
          <a:off x="1953505" y="1306141"/>
          <a:ext cx="1198384" cy="891518"/>
        </a:xfrm>
        <a:prstGeom prst="rect">
          <a:avLst/>
        </a:prstGeom>
        <a:blipFill rotWithShape="0">
          <a:blip xmlns:r="http://schemas.openxmlformats.org/officeDocument/2006/relationships" r:embed="rId4"/>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34290" rIns="34290" bIns="34290" numCol="1" spcCol="1270" anchor="b" anchorCtr="0">
          <a:noAutofit/>
        </a:bodyPr>
        <a:lstStyle/>
        <a:p>
          <a:pPr marL="0" lvl="0" indent="0" algn="r" defTabSz="400050">
            <a:lnSpc>
              <a:spcPct val="90000"/>
            </a:lnSpc>
            <a:spcBef>
              <a:spcPct val="0"/>
            </a:spcBef>
            <a:spcAft>
              <a:spcPct val="35000"/>
            </a:spcAft>
            <a:buNone/>
          </a:pPr>
          <a:endParaRPr lang="es-ES" sz="900" b="1" kern="1200">
            <a:solidFill>
              <a:srgbClr val="FF0000"/>
            </a:solidFill>
          </a:endParaRPr>
        </a:p>
        <a:p>
          <a:pPr marL="0" lvl="0" indent="0" algn="r" defTabSz="400050">
            <a:lnSpc>
              <a:spcPct val="90000"/>
            </a:lnSpc>
            <a:spcBef>
              <a:spcPct val="0"/>
            </a:spcBef>
            <a:spcAft>
              <a:spcPct val="35000"/>
            </a:spcAft>
            <a:buNone/>
          </a:pPr>
          <a:endParaRPr lang="es-ES" sz="900" b="1" kern="1200">
            <a:solidFill>
              <a:srgbClr val="FF0000"/>
            </a:solidFill>
          </a:endParaRPr>
        </a:p>
        <a:p>
          <a:pPr marL="0" lvl="0" indent="0" algn="r" defTabSz="400050">
            <a:lnSpc>
              <a:spcPct val="90000"/>
            </a:lnSpc>
            <a:spcBef>
              <a:spcPct val="0"/>
            </a:spcBef>
            <a:spcAft>
              <a:spcPct val="35000"/>
            </a:spcAft>
            <a:buNone/>
          </a:pPr>
          <a:endParaRPr lang="es-ES" sz="900" b="1" kern="1200">
            <a:solidFill>
              <a:srgbClr val="FF0000"/>
            </a:solidFill>
          </a:endParaRPr>
        </a:p>
        <a:p>
          <a:pPr marL="0" lvl="0" indent="0" algn="r" defTabSz="400050">
            <a:lnSpc>
              <a:spcPct val="90000"/>
            </a:lnSpc>
            <a:spcBef>
              <a:spcPct val="0"/>
            </a:spcBef>
            <a:spcAft>
              <a:spcPct val="35000"/>
            </a:spcAft>
            <a:buNone/>
          </a:pPr>
          <a:r>
            <a:rPr lang="es-ES" sz="900" b="1" kern="1200">
              <a:solidFill>
                <a:srgbClr val="FF0000"/>
              </a:solidFill>
            </a:rPr>
            <a:t>VACA</a:t>
          </a:r>
        </a:p>
      </dsp:txBody>
      <dsp:txXfrm>
        <a:off x="1953505" y="1306141"/>
        <a:ext cx="1198384" cy="891518"/>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default#1">
  <dgm:title val=""/>
  <dgm:desc val=""/>
  <dgm:catLst>
    <dgm:cat type="list" pri="1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Presentacion!A1"/><Relationship Id="rId3" Type="http://schemas.openxmlformats.org/officeDocument/2006/relationships/diagramQuickStyle" Target="../diagrams/quickStyle2.xml"/><Relationship Id="rId7" Type="http://schemas.openxmlformats.org/officeDocument/2006/relationships/image" Target="../media/image3.png"/><Relationship Id="rId2" Type="http://schemas.openxmlformats.org/officeDocument/2006/relationships/diagramLayout" Target="../diagrams/layout2.xml"/><Relationship Id="rId1" Type="http://schemas.openxmlformats.org/officeDocument/2006/relationships/diagramData" Target="../diagrams/data2.xml"/><Relationship Id="rId6" Type="http://schemas.openxmlformats.org/officeDocument/2006/relationships/hyperlink" Target="#AutodiagBCG!A1"/><Relationship Id="rId5" Type="http://schemas.microsoft.com/office/2007/relationships/diagramDrawing" Target="../diagrams/drawing2.xml"/><Relationship Id="rId4" Type="http://schemas.openxmlformats.org/officeDocument/2006/relationships/diagramColors" Target="../diagrams/colors2.xml"/><Relationship Id="rId9" Type="http://schemas.openxmlformats.org/officeDocument/2006/relationships/hyperlink" Target="#'CADENA DE VALOR'!A1"/></Relationships>
</file>

<file path=xl/drawings/_rels/drawing11.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11.jpeg"/><Relationship Id="rId7" Type="http://schemas.openxmlformats.org/officeDocument/2006/relationships/image" Target="../media/image3.png"/><Relationship Id="rId2" Type="http://schemas.openxmlformats.org/officeDocument/2006/relationships/image" Target="../media/image10.jpeg"/><Relationship Id="rId1" Type="http://schemas.openxmlformats.org/officeDocument/2006/relationships/chart" Target="../charts/chart1.xml"/><Relationship Id="rId6" Type="http://schemas.openxmlformats.org/officeDocument/2006/relationships/hyperlink" Target="#'Analisis Porter'!A1"/><Relationship Id="rId5" Type="http://schemas.openxmlformats.org/officeDocument/2006/relationships/image" Target="../media/image13.gif"/><Relationship Id="rId10" Type="http://schemas.openxmlformats.org/officeDocument/2006/relationships/hyperlink" Target="#Presentacion!A1"/><Relationship Id="rId4" Type="http://schemas.openxmlformats.org/officeDocument/2006/relationships/image" Target="../media/image12.gif"/><Relationship Id="rId9" Type="http://schemas.openxmlformats.org/officeDocument/2006/relationships/hyperlink" Target="#BCG!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utoPorter!A1"/><Relationship Id="rId1" Type="http://schemas.openxmlformats.org/officeDocument/2006/relationships/hyperlink" Target="#Presentacion!A1"/><Relationship Id="rId4" Type="http://schemas.openxmlformats.org/officeDocument/2006/relationships/hyperlink" Target="#BCG!A1"/></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E PEST'!A1"/><Relationship Id="rId1" Type="http://schemas.openxmlformats.org/officeDocument/2006/relationships/image" Target="../media/image5.jpeg"/><Relationship Id="rId5" Type="http://schemas.openxmlformats.org/officeDocument/2006/relationships/hyperlink" Target="#INFORMACION!A1"/><Relationship Id="rId4" Type="http://schemas.openxmlformats.org/officeDocument/2006/relationships/hyperlink" Target="#'Analisis Porter'!A1"/></Relationships>
</file>

<file path=xl/drawings/_rels/drawing14.xml.rels><?xml version="1.0" encoding="UTF-8" standalone="yes"?>
<Relationships xmlns="http://schemas.openxmlformats.org/package/2006/relationships"><Relationship Id="rId3" Type="http://schemas.openxmlformats.org/officeDocument/2006/relationships/hyperlink" Target="#Presentacion!A1"/><Relationship Id="rId7" Type="http://schemas.openxmlformats.org/officeDocument/2006/relationships/hyperlink" Target="#'Analisis Porter'!A1"/><Relationship Id="rId2" Type="http://schemas.openxmlformats.org/officeDocument/2006/relationships/chart" Target="../charts/chart2.xml"/><Relationship Id="rId1" Type="http://schemas.openxmlformats.org/officeDocument/2006/relationships/image" Target="../media/image15.jpeg"/><Relationship Id="rId6" Type="http://schemas.openxmlformats.org/officeDocument/2006/relationships/image" Target="../media/image5.jpeg"/><Relationship Id="rId5" Type="http://schemas.openxmlformats.org/officeDocument/2006/relationships/image" Target="../media/image3.png"/><Relationship Id="rId4" Type="http://schemas.openxmlformats.org/officeDocument/2006/relationships/hyperlink" Target="#'IDENTIFICACION  ESTR'!A1"/></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CAME'!A1"/><Relationship Id="rId1" Type="http://schemas.openxmlformats.org/officeDocument/2006/relationships/hyperlink" Target="#Presentacion!A1"/><Relationship Id="rId5" Type="http://schemas.openxmlformats.org/officeDocument/2006/relationships/hyperlink" Target="#'AE PEST'!A1"/><Relationship Id="rId4"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3" Type="http://schemas.openxmlformats.org/officeDocument/2006/relationships/hyperlink" Target="#Presentacion!A1"/><Relationship Id="rId2" Type="http://schemas.openxmlformats.org/officeDocument/2006/relationships/image" Target="../media/image3.png"/><Relationship Id="rId1" Type="http://schemas.openxmlformats.org/officeDocument/2006/relationships/hyperlink" Target="#'RESUMEN EJECUTIVO'!A1"/><Relationship Id="rId5" Type="http://schemas.openxmlformats.org/officeDocument/2006/relationships/hyperlink" Target="#'IDENTIFICACION  ESTR'!A1"/><Relationship Id="rId4"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FINAL!A1"/><Relationship Id="rId1" Type="http://schemas.openxmlformats.org/officeDocument/2006/relationships/hyperlink" Target="#Presentacion!A1"/></Relationships>
</file>

<file path=xl/drawings/_rels/drawing18.xml.rels><?xml version="1.0" encoding="UTF-8" standalone="yes"?>
<Relationships xmlns="http://schemas.openxmlformats.org/package/2006/relationships"><Relationship Id="rId1" Type="http://schemas.openxmlformats.org/officeDocument/2006/relationships/hyperlink" Target="#Presentacion!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on!A1"/></Relationships>
</file>

<file path=xl/drawings/_rels/drawing3.xml.rels><?xml version="1.0" encoding="UTF-8" standalone="yes"?>
<Relationships xmlns="http://schemas.openxmlformats.org/package/2006/relationships"><Relationship Id="rId3" Type="http://schemas.openxmlformats.org/officeDocument/2006/relationships/hyperlink" Target="#Visi&#243;n!A1"/><Relationship Id="rId2" Type="http://schemas.openxmlformats.org/officeDocument/2006/relationships/image" Target="../media/image5.jpeg"/><Relationship Id="rId1" Type="http://schemas.openxmlformats.org/officeDocument/2006/relationships/hyperlink" Target="#Presentacion!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Valores!A1"/><Relationship Id="rId2" Type="http://schemas.openxmlformats.org/officeDocument/2006/relationships/image" Target="../media/image5.jpeg"/><Relationship Id="rId1" Type="http://schemas.openxmlformats.org/officeDocument/2006/relationships/hyperlink" Target="#Presentacion!A1"/><Relationship Id="rId5" Type="http://schemas.openxmlformats.org/officeDocument/2006/relationships/hyperlink" Target="#Misi&#243;n!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OBJETIVOS ESTRAT&#201;GICOS Y UEN'!A1"/><Relationship Id="rId1" Type="http://schemas.openxmlformats.org/officeDocument/2006/relationships/hyperlink" Target="#Presentacion!A1"/><Relationship Id="rId5" Type="http://schemas.openxmlformats.org/officeDocument/2006/relationships/hyperlink" Target="#Visi&#243;n!A1"/><Relationship Id="rId4"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NALISIS INTERNO Y EXTERNO'!A1"/><Relationship Id="rId1" Type="http://schemas.openxmlformats.org/officeDocument/2006/relationships/hyperlink" Target="#Presentacion!A1"/><Relationship Id="rId5" Type="http://schemas.openxmlformats.org/officeDocument/2006/relationships/hyperlink" Target="#Valores!A1"/><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diagramLayout" Target="../diagrams/layout1.xml"/><Relationship Id="rId7" Type="http://schemas.openxmlformats.org/officeDocument/2006/relationships/hyperlink" Target="#'CADENA DE VALOR'!A1"/><Relationship Id="rId2" Type="http://schemas.openxmlformats.org/officeDocument/2006/relationships/diagramData" Target="../diagrams/data1.xml"/><Relationship Id="rId1" Type="http://schemas.openxmlformats.org/officeDocument/2006/relationships/hyperlink" Target="#Presentacion!A1"/><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 Id="rId9" Type="http://schemas.openxmlformats.org/officeDocument/2006/relationships/hyperlink" Target="#'OBJETIVOS ESTRAT&#201;GICOS Y UEN'!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utodiagCadena!A1"/><Relationship Id="rId1" Type="http://schemas.openxmlformats.org/officeDocument/2006/relationships/hyperlink" Target="#Presentacion!A1"/><Relationship Id="rId4" Type="http://schemas.openxmlformats.org/officeDocument/2006/relationships/hyperlink" Target="#'ANALISIS INTERNO Y EXTERNO'!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ADENA DE VALOR'!A1"/><Relationship Id="rId1" Type="http://schemas.openxmlformats.org/officeDocument/2006/relationships/image" Target="../media/image5.jpeg"/><Relationship Id="rId5" Type="http://schemas.openxmlformats.org/officeDocument/2006/relationships/hyperlink" Target="#INFORMACION!A1"/><Relationship Id="rId4" Type="http://schemas.openxmlformats.org/officeDocument/2006/relationships/hyperlink" Target="#BCG!A1"/></Relationships>
</file>

<file path=xl/drawings/drawing1.xml><?xml version="1.0" encoding="utf-8"?>
<xdr:wsDr xmlns:xdr="http://schemas.openxmlformats.org/drawingml/2006/spreadsheetDrawing" xmlns:a="http://schemas.openxmlformats.org/drawingml/2006/main">
  <xdr:twoCellAnchor editAs="oneCell">
    <xdr:from>
      <xdr:col>1</xdr:col>
      <xdr:colOff>27795</xdr:colOff>
      <xdr:row>0</xdr:row>
      <xdr:rowOff>209550</xdr:rowOff>
    </xdr:from>
    <xdr:to>
      <xdr:col>4</xdr:col>
      <xdr:colOff>302532</xdr:colOff>
      <xdr:row>3</xdr:row>
      <xdr:rowOff>104013</xdr:rowOff>
    </xdr:to>
    <xdr:pic>
      <xdr:nvPicPr>
        <xdr:cNvPr id="4" name="Imagen 3">
          <a:extLst>
            <a:ext uri="{FF2B5EF4-FFF2-40B4-BE49-F238E27FC236}">
              <a16:creationId xmlns:a16="http://schemas.microsoft.com/office/drawing/2014/main" id="{4E1E17E4-CFA7-4D48-A155-5AFE68AE2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3620" y="209550"/>
          <a:ext cx="3770412" cy="5516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57150</xdr:colOff>
      <xdr:row>8</xdr:row>
      <xdr:rowOff>123825</xdr:rowOff>
    </xdr:from>
    <xdr:to>
      <xdr:col>5</xdr:col>
      <xdr:colOff>733425</xdr:colOff>
      <xdr:row>19</xdr:row>
      <xdr:rowOff>85725</xdr:rowOff>
    </xdr:to>
    <xdr:graphicFrame macro="">
      <xdr:nvGraphicFramePr>
        <xdr:cNvPr id="2" name="1 Diagrama">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1</xdr:col>
      <xdr:colOff>676275</xdr:colOff>
      <xdr:row>19</xdr:row>
      <xdr:rowOff>47625</xdr:rowOff>
    </xdr:from>
    <xdr:to>
      <xdr:col>6</xdr:col>
      <xdr:colOff>38100</xdr:colOff>
      <xdr:row>19</xdr:row>
      <xdr:rowOff>190500</xdr:rowOff>
    </xdr:to>
    <xdr:sp macro="" textlink="">
      <xdr:nvSpPr>
        <xdr:cNvPr id="3" name="2 CuadroTexto">
          <a:extLst>
            <a:ext uri="{FF2B5EF4-FFF2-40B4-BE49-F238E27FC236}">
              <a16:creationId xmlns:a16="http://schemas.microsoft.com/office/drawing/2014/main" id="{00000000-0008-0000-0900-000003000000}"/>
            </a:ext>
          </a:extLst>
        </xdr:cNvPr>
        <xdr:cNvSpPr txBox="1"/>
      </xdr:nvSpPr>
      <xdr:spPr>
        <a:xfrm>
          <a:off x="1514475" y="4238625"/>
          <a:ext cx="3552825"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900" b="1"/>
            <a:t>(-) PARTICIPACIÓN RELATIVA EN EL MERCADO (+)</a:t>
          </a:r>
        </a:p>
      </xdr:txBody>
    </xdr:sp>
    <xdr:clientData/>
  </xdr:twoCellAnchor>
  <xdr:oneCellAnchor>
    <xdr:from>
      <xdr:col>1</xdr:col>
      <xdr:colOff>142875</xdr:colOff>
      <xdr:row>7</xdr:row>
      <xdr:rowOff>2133600</xdr:rowOff>
    </xdr:from>
    <xdr:ext cx="333361" cy="2781299"/>
    <xdr:sp macro="" textlink="">
      <xdr:nvSpPr>
        <xdr:cNvPr id="4" name="3 CuadroTexto">
          <a:extLst>
            <a:ext uri="{FF2B5EF4-FFF2-40B4-BE49-F238E27FC236}">
              <a16:creationId xmlns:a16="http://schemas.microsoft.com/office/drawing/2014/main" id="{00000000-0008-0000-0900-000004000000}"/>
            </a:ext>
          </a:extLst>
        </xdr:cNvPr>
        <xdr:cNvSpPr txBox="1"/>
      </xdr:nvSpPr>
      <xdr:spPr>
        <a:xfrm>
          <a:off x="981075" y="1781175"/>
          <a:ext cx="333361" cy="2781299"/>
        </a:xfrm>
        <a:prstGeom prst="rect">
          <a:avLst/>
        </a:prstGeom>
        <a:noFill/>
        <a:ln w="0"/>
      </xdr:spPr>
      <xdr:style>
        <a:lnRef idx="0">
          <a:scrgbClr r="0" g="0" b="0"/>
        </a:lnRef>
        <a:fillRef idx="0">
          <a:scrgbClr r="0" g="0" b="0"/>
        </a:fillRef>
        <a:effectRef idx="0">
          <a:scrgbClr r="0" g="0" b="0"/>
        </a:effectRef>
        <a:fontRef idx="minor">
          <a:schemeClr val="tx1"/>
        </a:fontRef>
      </xdr:style>
      <xdr:txBody>
        <a:bodyPr vert="vert270" wrap="square" rtlCol="0" anchor="ctr">
          <a:spAutoFit/>
        </a:bodyPr>
        <a:lstStyle/>
        <a:p>
          <a:pPr algn="ctr"/>
          <a:r>
            <a:rPr lang="es-ES" sz="900" b="1"/>
            <a:t>(-) </a:t>
          </a:r>
          <a:r>
            <a:rPr lang="es-ES" sz="1000" b="1"/>
            <a:t>CRECIMIENTO</a:t>
          </a:r>
          <a:r>
            <a:rPr lang="es-ES" sz="900" b="1"/>
            <a:t> (+)</a:t>
          </a:r>
        </a:p>
      </xdr:txBody>
    </xdr:sp>
    <xdr:clientData/>
  </xdr:oneCellAnchor>
  <xdr:twoCellAnchor editAs="oneCell">
    <xdr:from>
      <xdr:col>5</xdr:col>
      <xdr:colOff>628650</xdr:colOff>
      <xdr:row>34</xdr:row>
      <xdr:rowOff>57150</xdr:rowOff>
    </xdr:from>
    <xdr:to>
      <xdr:col>6</xdr:col>
      <xdr:colOff>200025</xdr:colOff>
      <xdr:row>36</xdr:row>
      <xdr:rowOff>28575</xdr:rowOff>
    </xdr:to>
    <xdr:pic>
      <xdr:nvPicPr>
        <xdr:cNvPr id="5" name="Picture 3">
          <a:hlinkClick xmlns:r="http://schemas.openxmlformats.org/officeDocument/2006/relationships" r:id="rId6"/>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blip>
        <a:srcRect/>
        <a:stretch>
          <a:fillRect/>
        </a:stretch>
      </xdr:blipFill>
      <xdr:spPr bwMode="auto">
        <a:xfrm>
          <a:off x="4933950" y="9877425"/>
          <a:ext cx="409575" cy="409575"/>
        </a:xfrm>
        <a:prstGeom prst="rect">
          <a:avLst/>
        </a:prstGeom>
        <a:noFill/>
        <a:ln w="1">
          <a:noFill/>
          <a:miter lim="800000"/>
          <a:headEnd/>
          <a:tailEnd type="none" w="med" len="med"/>
        </a:ln>
        <a:effectLst/>
      </xdr:spPr>
    </xdr:pic>
    <xdr:clientData/>
  </xdr:twoCellAnchor>
  <xdr:twoCellAnchor>
    <xdr:from>
      <xdr:col>0</xdr:col>
      <xdr:colOff>171450</xdr:colOff>
      <xdr:row>1</xdr:row>
      <xdr:rowOff>0</xdr:rowOff>
    </xdr:from>
    <xdr:to>
      <xdr:col>1</xdr:col>
      <xdr:colOff>495300</xdr:colOff>
      <xdr:row>2</xdr:row>
      <xdr:rowOff>200025</xdr:rowOff>
    </xdr:to>
    <xdr:sp macro="" textlink="">
      <xdr:nvSpPr>
        <xdr:cNvPr id="7" name="6 Rectángulo">
          <a:hlinkClick xmlns:r="http://schemas.openxmlformats.org/officeDocument/2006/relationships" r:id="rId8"/>
          <a:extLst>
            <a:ext uri="{FF2B5EF4-FFF2-40B4-BE49-F238E27FC236}">
              <a16:creationId xmlns:a16="http://schemas.microsoft.com/office/drawing/2014/main" id="{00000000-0008-0000-0900-000007000000}"/>
            </a:ext>
          </a:extLst>
        </xdr:cNvPr>
        <xdr:cNvSpPr/>
      </xdr:nvSpPr>
      <xdr:spPr>
        <a:xfrm>
          <a:off x="171450" y="219075"/>
          <a:ext cx="1162050" cy="41910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xdr:from>
      <xdr:col>3</xdr:col>
      <xdr:colOff>742950</xdr:colOff>
      <xdr:row>33</xdr:row>
      <xdr:rowOff>200025</xdr:rowOff>
    </xdr:from>
    <xdr:to>
      <xdr:col>5</xdr:col>
      <xdr:colOff>467850</xdr:colOff>
      <xdr:row>36</xdr:row>
      <xdr:rowOff>133350</xdr:rowOff>
    </xdr:to>
    <xdr:sp macro="" textlink="">
      <xdr:nvSpPr>
        <xdr:cNvPr id="8" name="7 Rectángulo">
          <a:extLst>
            <a:ext uri="{FF2B5EF4-FFF2-40B4-BE49-F238E27FC236}">
              <a16:creationId xmlns:a16="http://schemas.microsoft.com/office/drawing/2014/main" id="{00000000-0008-0000-0900-000008000000}"/>
            </a:ext>
          </a:extLst>
        </xdr:cNvPr>
        <xdr:cNvSpPr/>
      </xdr:nvSpPr>
      <xdr:spPr>
        <a:xfrm>
          <a:off x="3257550" y="980122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AUTODIAGNÓSTICO</a:t>
          </a:r>
          <a:r>
            <a:rPr lang="es-ES" sz="1100" baseline="0">
              <a:solidFill>
                <a:schemeClr val="lt1"/>
              </a:solidFill>
              <a:latin typeface="+mn-lt"/>
              <a:ea typeface="+mn-ea"/>
              <a:cs typeface="+mn-cs"/>
            </a:rPr>
            <a:t> BCG</a:t>
          </a:r>
          <a:endParaRPr lang="es-ES"/>
        </a:p>
      </xdr:txBody>
    </xdr:sp>
    <xdr:clientData/>
  </xdr:twoCellAnchor>
  <xdr:twoCellAnchor>
    <xdr:from>
      <xdr:col>1</xdr:col>
      <xdr:colOff>628650</xdr:colOff>
      <xdr:row>34</xdr:row>
      <xdr:rowOff>0</xdr:rowOff>
    </xdr:from>
    <xdr:to>
      <xdr:col>3</xdr:col>
      <xdr:colOff>523875</xdr:colOff>
      <xdr:row>36</xdr:row>
      <xdr:rowOff>152400</xdr:rowOff>
    </xdr:to>
    <xdr:sp macro="" textlink="">
      <xdr:nvSpPr>
        <xdr:cNvPr id="9" name="8 Rectángulo">
          <a:extLst>
            <a:ext uri="{FF2B5EF4-FFF2-40B4-BE49-F238E27FC236}">
              <a16:creationId xmlns:a16="http://schemas.microsoft.com/office/drawing/2014/main" id="{00000000-0008-0000-0900-000009000000}"/>
            </a:ext>
          </a:extLst>
        </xdr:cNvPr>
        <xdr:cNvSpPr/>
      </xdr:nvSpPr>
      <xdr:spPr>
        <a:xfrm>
          <a:off x="1466850" y="9820275"/>
          <a:ext cx="157162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6.</a:t>
          </a:r>
          <a:r>
            <a:rPr lang="es-ES" sz="1100" baseline="0">
              <a:solidFill>
                <a:schemeClr val="lt1"/>
              </a:solidFill>
              <a:latin typeface="+mn-lt"/>
              <a:ea typeface="+mn-ea"/>
              <a:cs typeface="+mn-cs"/>
            </a:rPr>
            <a:t> CADENA DE VALOR</a:t>
          </a:r>
          <a:endParaRPr lang="es-ES" sz="1100">
            <a:solidFill>
              <a:schemeClr val="lt1"/>
            </a:solidFill>
            <a:latin typeface="+mn-lt"/>
            <a:ea typeface="+mn-ea"/>
            <a:cs typeface="+mn-cs"/>
          </a:endParaRPr>
        </a:p>
      </xdr:txBody>
    </xdr:sp>
    <xdr:clientData/>
  </xdr:twoCellAnchor>
  <xdr:twoCellAnchor editAs="oneCell">
    <xdr:from>
      <xdr:col>1</xdr:col>
      <xdr:colOff>85725</xdr:colOff>
      <xdr:row>34</xdr:row>
      <xdr:rowOff>57150</xdr:rowOff>
    </xdr:from>
    <xdr:to>
      <xdr:col>1</xdr:col>
      <xdr:colOff>495300</xdr:colOff>
      <xdr:row>36</xdr:row>
      <xdr:rowOff>28575</xdr:rowOff>
    </xdr:to>
    <xdr:pic>
      <xdr:nvPicPr>
        <xdr:cNvPr id="10" name="Picture 3">
          <a:hlinkClick xmlns:r="http://schemas.openxmlformats.org/officeDocument/2006/relationships" r:id="rId9"/>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blip>
        <a:srcRect/>
        <a:stretch>
          <a:fillRect/>
        </a:stretch>
      </xdr:blipFill>
      <xdr:spPr bwMode="auto">
        <a:xfrm rot="10800000">
          <a:off x="923925" y="9877425"/>
          <a:ext cx="409575" cy="409575"/>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28574</xdr:colOff>
      <xdr:row>58</xdr:row>
      <xdr:rowOff>66675</xdr:rowOff>
    </xdr:from>
    <xdr:to>
      <xdr:col>10</xdr:col>
      <xdr:colOff>9525</xdr:colOff>
      <xdr:row>71</xdr:row>
      <xdr:rowOff>209550</xdr:rowOff>
    </xdr:to>
    <xdr:graphicFrame macro="">
      <xdr:nvGraphicFramePr>
        <xdr:cNvPr id="13" name="12 Gráfico">
          <a:extLst>
            <a:ext uri="{FF2B5EF4-FFF2-40B4-BE49-F238E27FC236}">
              <a16:creationId xmlns:a16="http://schemas.microsoft.com/office/drawing/2014/main" id="{00000000-0008-0000-0A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258697</xdr:colOff>
      <xdr:row>58</xdr:row>
      <xdr:rowOff>133351</xdr:rowOff>
    </xdr:from>
    <xdr:to>
      <xdr:col>9</xdr:col>
      <xdr:colOff>790486</xdr:colOff>
      <xdr:row>60</xdr:row>
      <xdr:rowOff>209550</xdr:rowOff>
    </xdr:to>
    <xdr:pic>
      <xdr:nvPicPr>
        <xdr:cNvPr id="4102" name="il_fi" descr="http://t0.gstatic.com/images?q=tbn:ANd9GcRMJxI7XCmlyV8YKJuiXio0XuCYVxKxbT06bKasrJy-mFLJXqCf1X03RWXa">
          <a:extLst>
            <a:ext uri="{FF2B5EF4-FFF2-40B4-BE49-F238E27FC236}">
              <a16:creationId xmlns:a16="http://schemas.microsoft.com/office/drawing/2014/main" id="{00000000-0008-0000-0A00-000006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64297" y="23345776"/>
          <a:ext cx="569889" cy="514349"/>
        </a:xfrm>
        <a:prstGeom prst="rect">
          <a:avLst/>
        </a:prstGeom>
        <a:noFill/>
      </xdr:spPr>
    </xdr:pic>
    <xdr:clientData/>
  </xdr:twoCellAnchor>
  <xdr:twoCellAnchor editAs="oneCell">
    <xdr:from>
      <xdr:col>4</xdr:col>
      <xdr:colOff>95250</xdr:colOff>
      <xdr:row>58</xdr:row>
      <xdr:rowOff>161925</xdr:rowOff>
    </xdr:from>
    <xdr:to>
      <xdr:col>4</xdr:col>
      <xdr:colOff>600075</xdr:colOff>
      <xdr:row>61</xdr:row>
      <xdr:rowOff>9525</xdr:rowOff>
    </xdr:to>
    <xdr:pic>
      <xdr:nvPicPr>
        <xdr:cNvPr id="4103" name="il_fi" descr="http://4.bp.blogspot.com/_0JI1w-KBR-g/THvY77JHasI/AAAAAAAAADk/NsSu6eqsPsk/s1600/interrogante.jpg">
          <a:extLst>
            <a:ext uri="{FF2B5EF4-FFF2-40B4-BE49-F238E27FC236}">
              <a16:creationId xmlns:a16="http://schemas.microsoft.com/office/drawing/2014/main" id="{00000000-0008-0000-0A00-0000071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609850" y="23374350"/>
          <a:ext cx="504825" cy="504825"/>
        </a:xfrm>
        <a:prstGeom prst="rect">
          <a:avLst/>
        </a:prstGeom>
        <a:noFill/>
      </xdr:spPr>
    </xdr:pic>
    <xdr:clientData/>
  </xdr:twoCellAnchor>
  <xdr:twoCellAnchor editAs="oneCell">
    <xdr:from>
      <xdr:col>4</xdr:col>
      <xdr:colOff>123825</xdr:colOff>
      <xdr:row>69</xdr:row>
      <xdr:rowOff>114300</xdr:rowOff>
    </xdr:from>
    <xdr:to>
      <xdr:col>4</xdr:col>
      <xdr:colOff>650700</xdr:colOff>
      <xdr:row>71</xdr:row>
      <xdr:rowOff>114300</xdr:rowOff>
    </xdr:to>
    <xdr:pic>
      <xdr:nvPicPr>
        <xdr:cNvPr id="4104" name="il_fi" descr="http://www.koiora.net/wp-content/uploads/2009/04/perro.gif">
          <a:extLst>
            <a:ext uri="{FF2B5EF4-FFF2-40B4-BE49-F238E27FC236}">
              <a16:creationId xmlns:a16="http://schemas.microsoft.com/office/drawing/2014/main" id="{00000000-0008-0000-0A00-0000081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638425" y="25736550"/>
          <a:ext cx="526875" cy="438150"/>
        </a:xfrm>
        <a:prstGeom prst="rect">
          <a:avLst/>
        </a:prstGeom>
        <a:noFill/>
      </xdr:spPr>
    </xdr:pic>
    <xdr:clientData/>
  </xdr:twoCellAnchor>
  <xdr:twoCellAnchor editAs="oneCell">
    <xdr:from>
      <xdr:col>9</xdr:col>
      <xdr:colOff>314325</xdr:colOff>
      <xdr:row>69</xdr:row>
      <xdr:rowOff>28575</xdr:rowOff>
    </xdr:from>
    <xdr:to>
      <xdr:col>9</xdr:col>
      <xdr:colOff>762000</xdr:colOff>
      <xdr:row>71</xdr:row>
      <xdr:rowOff>112713</xdr:rowOff>
    </xdr:to>
    <xdr:pic>
      <xdr:nvPicPr>
        <xdr:cNvPr id="4105" name="il_fi" descr="http://www.liderarte.net/wp-content/uploads/2012/04/vaca.gif">
          <a:extLst>
            <a:ext uri="{FF2B5EF4-FFF2-40B4-BE49-F238E27FC236}">
              <a16:creationId xmlns:a16="http://schemas.microsoft.com/office/drawing/2014/main" id="{00000000-0008-0000-0A00-000009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019925" y="25650825"/>
          <a:ext cx="447675" cy="522288"/>
        </a:xfrm>
        <a:prstGeom prst="rect">
          <a:avLst/>
        </a:prstGeom>
        <a:noFill/>
      </xdr:spPr>
    </xdr:pic>
    <xdr:clientData/>
  </xdr:twoCellAnchor>
  <xdr:twoCellAnchor>
    <xdr:from>
      <xdr:col>7</xdr:col>
      <xdr:colOff>0</xdr:colOff>
      <xdr:row>58</xdr:row>
      <xdr:rowOff>76200</xdr:rowOff>
    </xdr:from>
    <xdr:to>
      <xdr:col>7</xdr:col>
      <xdr:colOff>9530</xdr:colOff>
      <xdr:row>71</xdr:row>
      <xdr:rowOff>209553</xdr:rowOff>
    </xdr:to>
    <xdr:cxnSp macro="">
      <xdr:nvCxnSpPr>
        <xdr:cNvPr id="20" name="19 Conector recto">
          <a:extLst>
            <a:ext uri="{FF2B5EF4-FFF2-40B4-BE49-F238E27FC236}">
              <a16:creationId xmlns:a16="http://schemas.microsoft.com/office/drawing/2014/main" id="{00000000-0008-0000-0A00-000014000000}"/>
            </a:ext>
          </a:extLst>
        </xdr:cNvPr>
        <xdr:cNvCxnSpPr/>
      </xdr:nvCxnSpPr>
      <xdr:spPr>
        <a:xfrm rot="5400000">
          <a:off x="3543301" y="24774524"/>
          <a:ext cx="2981328" cy="9530"/>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xdr:colOff>
      <xdr:row>64</xdr:row>
      <xdr:rowOff>200025</xdr:rowOff>
    </xdr:from>
    <xdr:to>
      <xdr:col>10</xdr:col>
      <xdr:colOff>9525</xdr:colOff>
      <xdr:row>64</xdr:row>
      <xdr:rowOff>200029</xdr:rowOff>
    </xdr:to>
    <xdr:cxnSp macro="">
      <xdr:nvCxnSpPr>
        <xdr:cNvPr id="25" name="24 Conector recto">
          <a:extLst>
            <a:ext uri="{FF2B5EF4-FFF2-40B4-BE49-F238E27FC236}">
              <a16:creationId xmlns:a16="http://schemas.microsoft.com/office/drawing/2014/main" id="{00000000-0008-0000-0A00-000019000000}"/>
            </a:ext>
          </a:extLst>
        </xdr:cNvPr>
        <xdr:cNvCxnSpPr/>
      </xdr:nvCxnSpPr>
      <xdr:spPr>
        <a:xfrm flipV="1">
          <a:off x="2562225" y="24726900"/>
          <a:ext cx="4991100" cy="4"/>
        </a:xfrm>
        <a:prstGeom prst="line">
          <a:avLst/>
        </a:prstGeom>
        <a:ln>
          <a:solidFill>
            <a:schemeClr val="bg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790575</xdr:colOff>
      <xdr:row>88</xdr:row>
      <xdr:rowOff>114300</xdr:rowOff>
    </xdr:from>
    <xdr:to>
      <xdr:col>6</xdr:col>
      <xdr:colOff>200025</xdr:colOff>
      <xdr:row>90</xdr:row>
      <xdr:rowOff>85725</xdr:rowOff>
    </xdr:to>
    <xdr:pic>
      <xdr:nvPicPr>
        <xdr:cNvPr id="17" name="Picture 3">
          <a:hlinkClick xmlns:r="http://schemas.openxmlformats.org/officeDocument/2006/relationships" r:id="rId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blip>
        <a:srcRect/>
        <a:stretch>
          <a:fillRect/>
        </a:stretch>
      </xdr:blipFill>
      <xdr:spPr bwMode="auto">
        <a:xfrm>
          <a:off x="4686300" y="18716625"/>
          <a:ext cx="409575" cy="409575"/>
        </a:xfrm>
        <a:prstGeom prst="rect">
          <a:avLst/>
        </a:prstGeom>
        <a:noFill/>
        <a:ln w="1">
          <a:noFill/>
          <a:miter lim="800000"/>
          <a:headEnd/>
          <a:tailEnd type="none" w="med" len="med"/>
        </a:ln>
        <a:effectLst/>
      </xdr:spPr>
    </xdr:pic>
    <xdr:clientData/>
  </xdr:twoCellAnchor>
  <xdr:twoCellAnchor editAs="oneCell">
    <xdr:from>
      <xdr:col>1</xdr:col>
      <xdr:colOff>142876</xdr:colOff>
      <xdr:row>80</xdr:row>
      <xdr:rowOff>57150</xdr:rowOff>
    </xdr:from>
    <xdr:to>
      <xdr:col>1</xdr:col>
      <xdr:colOff>685801</xdr:colOff>
      <xdr:row>82</xdr:row>
      <xdr:rowOff>2381</xdr:rowOff>
    </xdr:to>
    <xdr:pic>
      <xdr:nvPicPr>
        <xdr:cNvPr id="18" name="17 Imagen" descr="Imagen escribir.jpg">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8" cstate="print"/>
        <a:stretch>
          <a:fillRect/>
        </a:stretch>
      </xdr:blipFill>
      <xdr:spPr>
        <a:xfrm>
          <a:off x="142876" y="29232225"/>
          <a:ext cx="542925" cy="526256"/>
        </a:xfrm>
        <a:prstGeom prst="rect">
          <a:avLst/>
        </a:prstGeom>
      </xdr:spPr>
    </xdr:pic>
    <xdr:clientData/>
  </xdr:twoCellAnchor>
  <xdr:twoCellAnchor>
    <xdr:from>
      <xdr:col>3</xdr:col>
      <xdr:colOff>771525</xdr:colOff>
      <xdr:row>88</xdr:row>
      <xdr:rowOff>9525</xdr:rowOff>
    </xdr:from>
    <xdr:to>
      <xdr:col>5</xdr:col>
      <xdr:colOff>610725</xdr:colOff>
      <xdr:row>90</xdr:row>
      <xdr:rowOff>161925</xdr:rowOff>
    </xdr:to>
    <xdr:sp macro="" textlink="">
      <xdr:nvSpPr>
        <xdr:cNvPr id="14" name="13 Rectángulo">
          <a:extLst>
            <a:ext uri="{FF2B5EF4-FFF2-40B4-BE49-F238E27FC236}">
              <a16:creationId xmlns:a16="http://schemas.microsoft.com/office/drawing/2014/main" id="{00000000-0008-0000-0A00-00000E000000}"/>
            </a:ext>
          </a:extLst>
        </xdr:cNvPr>
        <xdr:cNvSpPr/>
      </xdr:nvSpPr>
      <xdr:spPr>
        <a:xfrm>
          <a:off x="2990850" y="186118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8. ANÁLISIS</a:t>
          </a:r>
          <a:r>
            <a:rPr lang="es-ES" sz="1100" baseline="0">
              <a:solidFill>
                <a:schemeClr val="lt1"/>
              </a:solidFill>
              <a:latin typeface="+mn-lt"/>
              <a:ea typeface="+mn-ea"/>
              <a:cs typeface="+mn-cs"/>
            </a:rPr>
            <a:t> PORTER</a:t>
          </a:r>
          <a:endParaRPr lang="es-ES"/>
        </a:p>
      </xdr:txBody>
    </xdr:sp>
    <xdr:clientData/>
  </xdr:twoCellAnchor>
  <xdr:twoCellAnchor>
    <xdr:from>
      <xdr:col>1</xdr:col>
      <xdr:colOff>685800</xdr:colOff>
      <xdr:row>88</xdr:row>
      <xdr:rowOff>9525</xdr:rowOff>
    </xdr:from>
    <xdr:to>
      <xdr:col>3</xdr:col>
      <xdr:colOff>523875</xdr:colOff>
      <xdr:row>90</xdr:row>
      <xdr:rowOff>161925</xdr:rowOff>
    </xdr:to>
    <xdr:sp macro="" textlink="">
      <xdr:nvSpPr>
        <xdr:cNvPr id="15" name="14 Rectángulo">
          <a:extLst>
            <a:ext uri="{FF2B5EF4-FFF2-40B4-BE49-F238E27FC236}">
              <a16:creationId xmlns:a16="http://schemas.microsoft.com/office/drawing/2014/main" id="{00000000-0008-0000-0A00-00000F000000}"/>
            </a:ext>
          </a:extLst>
        </xdr:cNvPr>
        <xdr:cNvSpPr/>
      </xdr:nvSpPr>
      <xdr:spPr>
        <a:xfrm>
          <a:off x="1228725" y="18611850"/>
          <a:ext cx="151447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7. BCG</a:t>
          </a:r>
          <a:endParaRPr lang="es-ES"/>
        </a:p>
      </xdr:txBody>
    </xdr:sp>
    <xdr:clientData/>
  </xdr:twoCellAnchor>
  <xdr:twoCellAnchor editAs="oneCell">
    <xdr:from>
      <xdr:col>1</xdr:col>
      <xdr:colOff>161924</xdr:colOff>
      <xdr:row>88</xdr:row>
      <xdr:rowOff>85724</xdr:rowOff>
    </xdr:from>
    <xdr:to>
      <xdr:col>1</xdr:col>
      <xdr:colOff>571499</xdr:colOff>
      <xdr:row>90</xdr:row>
      <xdr:rowOff>57149</xdr:rowOff>
    </xdr:to>
    <xdr:pic>
      <xdr:nvPicPr>
        <xdr:cNvPr id="19" name="Picture 3">
          <a:hlinkClick xmlns:r="http://schemas.openxmlformats.org/officeDocument/2006/relationships" r:id="rId9"/>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blip>
        <a:srcRect/>
        <a:stretch>
          <a:fillRect/>
        </a:stretch>
      </xdr:blipFill>
      <xdr:spPr bwMode="auto">
        <a:xfrm rot="10800000">
          <a:off x="704849" y="18688049"/>
          <a:ext cx="409575" cy="409575"/>
        </a:xfrm>
        <a:prstGeom prst="rect">
          <a:avLst/>
        </a:prstGeom>
        <a:noFill/>
        <a:ln w="1">
          <a:noFill/>
          <a:miter lim="800000"/>
          <a:headEnd/>
          <a:tailEnd type="none" w="med" len="med"/>
        </a:ln>
        <a:effectLst/>
      </xdr:spPr>
    </xdr:pic>
    <xdr:clientData/>
  </xdr:twoCellAnchor>
  <xdr:twoCellAnchor>
    <xdr:from>
      <xdr:col>1</xdr:col>
      <xdr:colOff>0</xdr:colOff>
      <xdr:row>1</xdr:row>
      <xdr:rowOff>0</xdr:rowOff>
    </xdr:from>
    <xdr:to>
      <xdr:col>2</xdr:col>
      <xdr:colOff>219075</xdr:colOff>
      <xdr:row>3</xdr:row>
      <xdr:rowOff>9525</xdr:rowOff>
    </xdr:to>
    <xdr:sp macro="" textlink="">
      <xdr:nvSpPr>
        <xdr:cNvPr id="16" name="15 Rectángulo">
          <a:hlinkClick xmlns:r="http://schemas.openxmlformats.org/officeDocument/2006/relationships" r:id="rId10"/>
          <a:extLst>
            <a:ext uri="{FF2B5EF4-FFF2-40B4-BE49-F238E27FC236}">
              <a16:creationId xmlns:a16="http://schemas.microsoft.com/office/drawing/2014/main" id="{00000000-0008-0000-0A00-000010000000}"/>
            </a:ext>
          </a:extLst>
        </xdr:cNvPr>
        <xdr:cNvSpPr/>
      </xdr:nvSpPr>
      <xdr:spPr>
        <a:xfrm>
          <a:off x="542925" y="219075"/>
          <a:ext cx="10572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1</xdr:row>
      <xdr:rowOff>0</xdr:rowOff>
    </xdr:from>
    <xdr:to>
      <xdr:col>1</xdr:col>
      <xdr:colOff>542925</xdr:colOff>
      <xdr:row>2</xdr:row>
      <xdr:rowOff>95250</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323850" y="161925"/>
          <a:ext cx="10572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504825</xdr:colOff>
      <xdr:row>119</xdr:row>
      <xdr:rowOff>1</xdr:rowOff>
    </xdr:from>
    <xdr:to>
      <xdr:col>6</xdr:col>
      <xdr:colOff>76200</xdr:colOff>
      <xdr:row>121</xdr:row>
      <xdr:rowOff>114301</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829175" y="22669501"/>
          <a:ext cx="409575" cy="438150"/>
        </a:xfrm>
        <a:prstGeom prst="rect">
          <a:avLst/>
        </a:prstGeom>
        <a:noFill/>
        <a:ln w="1">
          <a:noFill/>
          <a:miter lim="800000"/>
          <a:headEnd/>
          <a:tailEnd type="none" w="med" len="med"/>
        </a:ln>
        <a:effectLst/>
      </xdr:spPr>
    </xdr:pic>
    <xdr:clientData/>
  </xdr:twoCellAnchor>
  <xdr:twoCellAnchor>
    <xdr:from>
      <xdr:col>3</xdr:col>
      <xdr:colOff>790576</xdr:colOff>
      <xdr:row>19</xdr:row>
      <xdr:rowOff>0</xdr:rowOff>
    </xdr:from>
    <xdr:to>
      <xdr:col>6</xdr:col>
      <xdr:colOff>0</xdr:colOff>
      <xdr:row>23</xdr:row>
      <xdr:rowOff>19050</xdr:rowOff>
    </xdr:to>
    <xdr:sp macro="" textlink="">
      <xdr:nvSpPr>
        <xdr:cNvPr id="6" name="5 Rectángulo">
          <a:extLst>
            <a:ext uri="{FF2B5EF4-FFF2-40B4-BE49-F238E27FC236}">
              <a16:creationId xmlns:a16="http://schemas.microsoft.com/office/drawing/2014/main" id="{00000000-0008-0000-0B00-000006000000}"/>
            </a:ext>
          </a:extLst>
        </xdr:cNvPr>
        <xdr:cNvSpPr/>
      </xdr:nvSpPr>
      <xdr:spPr>
        <a:xfrm>
          <a:off x="3438526" y="4676775"/>
          <a:ext cx="1724024" cy="895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1"/>
            <a:t>Competidores</a:t>
          </a:r>
          <a:r>
            <a:rPr lang="es-ES" sz="1100" b="1" baseline="0"/>
            <a:t> Rivalidad entre las Empresas del sector</a:t>
          </a:r>
          <a:endParaRPr lang="es-ES" sz="1100" b="1"/>
        </a:p>
      </xdr:txBody>
    </xdr:sp>
    <xdr:clientData/>
  </xdr:twoCellAnchor>
  <xdr:twoCellAnchor>
    <xdr:from>
      <xdr:col>3</xdr:col>
      <xdr:colOff>800099</xdr:colOff>
      <xdr:row>12</xdr:row>
      <xdr:rowOff>180975</xdr:rowOff>
    </xdr:from>
    <xdr:to>
      <xdr:col>5</xdr:col>
      <xdr:colOff>828674</xdr:colOff>
      <xdr:row>18</xdr:row>
      <xdr:rowOff>85725</xdr:rowOff>
    </xdr:to>
    <xdr:sp macro="" textlink="">
      <xdr:nvSpPr>
        <xdr:cNvPr id="7" name="6 Flecha abajo">
          <a:extLst>
            <a:ext uri="{FF2B5EF4-FFF2-40B4-BE49-F238E27FC236}">
              <a16:creationId xmlns:a16="http://schemas.microsoft.com/office/drawing/2014/main" id="{00000000-0008-0000-0B00-000007000000}"/>
            </a:ext>
          </a:extLst>
        </xdr:cNvPr>
        <xdr:cNvSpPr/>
      </xdr:nvSpPr>
      <xdr:spPr>
        <a:xfrm>
          <a:off x="3448049" y="3324225"/>
          <a:ext cx="1704975" cy="1219200"/>
        </a:xfrm>
        <a:prstGeom prst="downArrow">
          <a:avLst>
            <a:gd name="adj1" fmla="val 70454"/>
            <a:gd name="adj2" fmla="val 49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s-ES" sz="1100" b="0">
              <a:solidFill>
                <a:schemeClr val="lt1"/>
              </a:solidFill>
              <a:latin typeface="+mn-lt"/>
              <a:ea typeface="+mn-ea"/>
              <a:cs typeface="+mn-cs"/>
            </a:rPr>
            <a:t>Amenaza  de entrada de nuevos </a:t>
          </a:r>
          <a:r>
            <a:rPr lang="es-ES" sz="1100" b="1">
              <a:solidFill>
                <a:schemeClr val="lt1"/>
              </a:solidFill>
              <a:latin typeface="+mn-lt"/>
              <a:ea typeface="+mn-ea"/>
              <a:cs typeface="+mn-cs"/>
            </a:rPr>
            <a:t>competidores</a:t>
          </a:r>
        </a:p>
      </xdr:txBody>
    </xdr:sp>
    <xdr:clientData/>
  </xdr:twoCellAnchor>
  <xdr:twoCellAnchor>
    <xdr:from>
      <xdr:col>2</xdr:col>
      <xdr:colOff>114301</xdr:colOff>
      <xdr:row>18</xdr:row>
      <xdr:rowOff>123824</xdr:rowOff>
    </xdr:from>
    <xdr:to>
      <xdr:col>3</xdr:col>
      <xdr:colOff>666751</xdr:colOff>
      <xdr:row>23</xdr:row>
      <xdr:rowOff>142874</xdr:rowOff>
    </xdr:to>
    <xdr:sp macro="" textlink="">
      <xdr:nvSpPr>
        <xdr:cNvPr id="8" name="7 Flecha derecha">
          <a:extLst>
            <a:ext uri="{FF2B5EF4-FFF2-40B4-BE49-F238E27FC236}">
              <a16:creationId xmlns:a16="http://schemas.microsoft.com/office/drawing/2014/main" id="{00000000-0008-0000-0B00-000008000000}"/>
            </a:ext>
          </a:extLst>
        </xdr:cNvPr>
        <xdr:cNvSpPr/>
      </xdr:nvSpPr>
      <xdr:spPr>
        <a:xfrm>
          <a:off x="1924051" y="5238749"/>
          <a:ext cx="1390650" cy="1114425"/>
        </a:xfrm>
        <a:prstGeom prst="rightArrow">
          <a:avLst>
            <a:gd name="adj1" fmla="val 69565"/>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r>
            <a:rPr lang="es-ES" sz="1100" b="0">
              <a:solidFill>
                <a:schemeClr val="lt1"/>
              </a:solidFill>
              <a:latin typeface="+mn-lt"/>
              <a:ea typeface="+mn-ea"/>
              <a:cs typeface="+mn-cs"/>
            </a:rPr>
            <a:t>Posición de fuerza de </a:t>
          </a:r>
          <a:r>
            <a:rPr lang="es-ES" sz="1100" b="1">
              <a:solidFill>
                <a:schemeClr val="lt1"/>
              </a:solidFill>
              <a:latin typeface="+mn-lt"/>
              <a:ea typeface="+mn-ea"/>
              <a:cs typeface="+mn-cs"/>
            </a:rPr>
            <a:t>proveedores</a:t>
          </a:r>
        </a:p>
      </xdr:txBody>
    </xdr:sp>
    <xdr:clientData/>
  </xdr:twoCellAnchor>
  <xdr:twoCellAnchor>
    <xdr:from>
      <xdr:col>6</xdr:col>
      <xdr:colOff>123826</xdr:colOff>
      <xdr:row>18</xdr:row>
      <xdr:rowOff>133350</xdr:rowOff>
    </xdr:from>
    <xdr:to>
      <xdr:col>7</xdr:col>
      <xdr:colOff>695326</xdr:colOff>
      <xdr:row>23</xdr:row>
      <xdr:rowOff>104775</xdr:rowOff>
    </xdr:to>
    <xdr:sp macro="" textlink="">
      <xdr:nvSpPr>
        <xdr:cNvPr id="10" name="9 Flecha izquierda">
          <a:extLst>
            <a:ext uri="{FF2B5EF4-FFF2-40B4-BE49-F238E27FC236}">
              <a16:creationId xmlns:a16="http://schemas.microsoft.com/office/drawing/2014/main" id="{00000000-0008-0000-0B00-00000A000000}"/>
            </a:ext>
          </a:extLst>
        </xdr:cNvPr>
        <xdr:cNvSpPr/>
      </xdr:nvSpPr>
      <xdr:spPr>
        <a:xfrm>
          <a:off x="5286376" y="4591050"/>
          <a:ext cx="1409700" cy="1066800"/>
        </a:xfrm>
        <a:prstGeom prst="leftArrow">
          <a:avLst>
            <a:gd name="adj1" fmla="val 69643"/>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0"/>
            <a:t>Posición de fuerza</a:t>
          </a:r>
          <a:r>
            <a:rPr lang="es-ES" sz="1100" b="0" baseline="0"/>
            <a:t> de </a:t>
          </a:r>
          <a:r>
            <a:rPr lang="es-ES" sz="1100" b="1" baseline="0"/>
            <a:t>clientes</a:t>
          </a:r>
          <a:endParaRPr lang="es-ES" sz="1100" b="1"/>
        </a:p>
      </xdr:txBody>
    </xdr:sp>
    <xdr:clientData/>
  </xdr:twoCellAnchor>
  <xdr:twoCellAnchor>
    <xdr:from>
      <xdr:col>3</xdr:col>
      <xdr:colOff>800100</xdr:colOff>
      <xdr:row>23</xdr:row>
      <xdr:rowOff>190499</xdr:rowOff>
    </xdr:from>
    <xdr:to>
      <xdr:col>5</xdr:col>
      <xdr:colOff>819150</xdr:colOff>
      <xdr:row>29</xdr:row>
      <xdr:rowOff>285750</xdr:rowOff>
    </xdr:to>
    <xdr:sp macro="" textlink="">
      <xdr:nvSpPr>
        <xdr:cNvPr id="11" name="10 Flecha arriba">
          <a:extLst>
            <a:ext uri="{FF2B5EF4-FFF2-40B4-BE49-F238E27FC236}">
              <a16:creationId xmlns:a16="http://schemas.microsoft.com/office/drawing/2014/main" id="{00000000-0008-0000-0B00-00000B000000}"/>
            </a:ext>
          </a:extLst>
        </xdr:cNvPr>
        <xdr:cNvSpPr/>
      </xdr:nvSpPr>
      <xdr:spPr>
        <a:xfrm>
          <a:off x="3448050" y="5743574"/>
          <a:ext cx="1695450" cy="1409701"/>
        </a:xfrm>
        <a:prstGeom prst="upArrow">
          <a:avLst>
            <a:gd name="adj1" fmla="val 69734"/>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b="0"/>
            <a:t>Amenaza</a:t>
          </a:r>
          <a:r>
            <a:rPr lang="es-ES" sz="1100" b="0" baseline="0"/>
            <a:t> de llegada de nuevos </a:t>
          </a:r>
          <a:r>
            <a:rPr lang="es-ES" sz="1100" b="1" baseline="0"/>
            <a:t>productos sustitutivos</a:t>
          </a:r>
          <a:endParaRPr lang="es-ES" sz="1100" b="1"/>
        </a:p>
      </xdr:txBody>
    </xdr:sp>
    <xdr:clientData/>
  </xdr:twoCellAnchor>
  <xdr:twoCellAnchor>
    <xdr:from>
      <xdr:col>1</xdr:col>
      <xdr:colOff>742950</xdr:colOff>
      <xdr:row>20</xdr:row>
      <xdr:rowOff>190500</xdr:rowOff>
    </xdr:from>
    <xdr:to>
      <xdr:col>8</xdr:col>
      <xdr:colOff>114300</xdr:colOff>
      <xdr:row>20</xdr:row>
      <xdr:rowOff>200025</xdr:rowOff>
    </xdr:to>
    <xdr:cxnSp macro="">
      <xdr:nvCxnSpPr>
        <xdr:cNvPr id="13" name="12 Conector recto">
          <a:extLst>
            <a:ext uri="{FF2B5EF4-FFF2-40B4-BE49-F238E27FC236}">
              <a16:creationId xmlns:a16="http://schemas.microsoft.com/office/drawing/2014/main" id="{00000000-0008-0000-0B00-00000D000000}"/>
            </a:ext>
          </a:extLst>
        </xdr:cNvPr>
        <xdr:cNvCxnSpPr/>
      </xdr:nvCxnSpPr>
      <xdr:spPr>
        <a:xfrm flipV="1">
          <a:off x="1581150" y="5305425"/>
          <a:ext cx="5372100" cy="9525"/>
        </a:xfrm>
        <a:prstGeom prst="line">
          <a:avLst/>
        </a:prstGeom>
        <a:ln>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809624</xdr:colOff>
      <xdr:row>20</xdr:row>
      <xdr:rowOff>19050</xdr:rowOff>
    </xdr:from>
    <xdr:ext cx="1095376" cy="476250"/>
    <xdr:sp macro="" textlink="">
      <xdr:nvSpPr>
        <xdr:cNvPr id="14" name="13 CuadroTexto">
          <a:extLst>
            <a:ext uri="{FF2B5EF4-FFF2-40B4-BE49-F238E27FC236}">
              <a16:creationId xmlns:a16="http://schemas.microsoft.com/office/drawing/2014/main" id="{00000000-0008-0000-0B00-00000E000000}"/>
            </a:ext>
          </a:extLst>
        </xdr:cNvPr>
        <xdr:cNvSpPr txBox="1"/>
      </xdr:nvSpPr>
      <xdr:spPr>
        <a:xfrm>
          <a:off x="6810374" y="5572125"/>
          <a:ext cx="1095376"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ES" sz="1100"/>
            <a:t>Eje de creación de valor</a:t>
          </a:r>
        </a:p>
      </xdr:txBody>
    </xdr:sp>
    <xdr:clientData/>
  </xdr:oneCellAnchor>
  <xdr:twoCellAnchor>
    <xdr:from>
      <xdr:col>4</xdr:col>
      <xdr:colOff>800100</xdr:colOff>
      <xdr:row>11</xdr:row>
      <xdr:rowOff>161925</xdr:rowOff>
    </xdr:from>
    <xdr:to>
      <xdr:col>4</xdr:col>
      <xdr:colOff>809625</xdr:colOff>
      <xdr:row>30</xdr:row>
      <xdr:rowOff>228600</xdr:rowOff>
    </xdr:to>
    <xdr:cxnSp macro="">
      <xdr:nvCxnSpPr>
        <xdr:cNvPr id="16" name="15 Conector recto">
          <a:extLst>
            <a:ext uri="{FF2B5EF4-FFF2-40B4-BE49-F238E27FC236}">
              <a16:creationId xmlns:a16="http://schemas.microsoft.com/office/drawing/2014/main" id="{00000000-0008-0000-0B00-000010000000}"/>
            </a:ext>
          </a:extLst>
        </xdr:cNvPr>
        <xdr:cNvCxnSpPr/>
      </xdr:nvCxnSpPr>
      <xdr:spPr>
        <a:xfrm>
          <a:off x="4286250" y="3305175"/>
          <a:ext cx="9525" cy="4305300"/>
        </a:xfrm>
        <a:prstGeom prst="line">
          <a:avLst/>
        </a:prstGeom>
        <a:ln>
          <a:prstDash val="lgDash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228599</xdr:colOff>
      <xdr:row>30</xdr:row>
      <xdr:rowOff>200025</xdr:rowOff>
    </xdr:from>
    <xdr:ext cx="1171576" cy="476250"/>
    <xdr:sp macro="" textlink="">
      <xdr:nvSpPr>
        <xdr:cNvPr id="17" name="16 CuadroTexto">
          <a:extLst>
            <a:ext uri="{FF2B5EF4-FFF2-40B4-BE49-F238E27FC236}">
              <a16:creationId xmlns:a16="http://schemas.microsoft.com/office/drawing/2014/main" id="{00000000-0008-0000-0B00-000011000000}"/>
            </a:ext>
          </a:extLst>
        </xdr:cNvPr>
        <xdr:cNvSpPr txBox="1"/>
      </xdr:nvSpPr>
      <xdr:spPr>
        <a:xfrm>
          <a:off x="3714749" y="7581900"/>
          <a:ext cx="1171576"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ES" sz="1100"/>
            <a:t>Eje de estabilidad</a:t>
          </a:r>
        </a:p>
      </xdr:txBody>
    </xdr:sp>
    <xdr:clientData/>
  </xdr:oneCellAnchor>
  <xdr:twoCellAnchor>
    <xdr:from>
      <xdr:col>1</xdr:col>
      <xdr:colOff>704849</xdr:colOff>
      <xdr:row>11</xdr:row>
      <xdr:rowOff>57150</xdr:rowOff>
    </xdr:from>
    <xdr:to>
      <xdr:col>9</xdr:col>
      <xdr:colOff>114300</xdr:colOff>
      <xdr:row>31</xdr:row>
      <xdr:rowOff>209549</xdr:rowOff>
    </xdr:to>
    <xdr:sp macro="" textlink="">
      <xdr:nvSpPr>
        <xdr:cNvPr id="18" name="17 Rectángulo">
          <a:extLst>
            <a:ext uri="{FF2B5EF4-FFF2-40B4-BE49-F238E27FC236}">
              <a16:creationId xmlns:a16="http://schemas.microsoft.com/office/drawing/2014/main" id="{00000000-0008-0000-0B00-000012000000}"/>
            </a:ext>
          </a:extLst>
        </xdr:cNvPr>
        <xdr:cNvSpPr/>
      </xdr:nvSpPr>
      <xdr:spPr>
        <a:xfrm>
          <a:off x="1543049" y="3638550"/>
          <a:ext cx="6248401" cy="4686299"/>
        </a:xfrm>
        <a:prstGeom prst="rect">
          <a:avLst/>
        </a:prstGeom>
        <a:noFill/>
        <a:ln>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7</xdr:col>
      <xdr:colOff>38100</xdr:colOff>
      <xdr:row>11</xdr:row>
      <xdr:rowOff>114300</xdr:rowOff>
    </xdr:from>
    <xdr:to>
      <xdr:col>8</xdr:col>
      <xdr:colOff>285750</xdr:colOff>
      <xdr:row>13</xdr:row>
      <xdr:rowOff>161925</xdr:rowOff>
    </xdr:to>
    <xdr:sp macro="" textlink="">
      <xdr:nvSpPr>
        <xdr:cNvPr id="19" name="18 CuadroTexto">
          <a:extLst>
            <a:ext uri="{FF2B5EF4-FFF2-40B4-BE49-F238E27FC236}">
              <a16:creationId xmlns:a16="http://schemas.microsoft.com/office/drawing/2014/main" id="{00000000-0008-0000-0B00-000013000000}"/>
            </a:ext>
          </a:extLst>
        </xdr:cNvPr>
        <xdr:cNvSpPr txBox="1"/>
      </xdr:nvSpPr>
      <xdr:spPr>
        <a:xfrm>
          <a:off x="6038850" y="3695700"/>
          <a:ext cx="1085850" cy="48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Capaces de emitir</a:t>
          </a:r>
          <a:r>
            <a:rPr lang="es-ES" sz="1100" baseline="0"/>
            <a:t> normas</a:t>
          </a:r>
          <a:endParaRPr lang="es-ES" sz="1100"/>
        </a:p>
      </xdr:txBody>
    </xdr:sp>
    <xdr:clientData/>
  </xdr:twoCellAnchor>
  <xdr:twoCellAnchor>
    <xdr:from>
      <xdr:col>6</xdr:col>
      <xdr:colOff>685800</xdr:colOff>
      <xdr:row>10</xdr:row>
      <xdr:rowOff>76200</xdr:rowOff>
    </xdr:from>
    <xdr:to>
      <xdr:col>7</xdr:col>
      <xdr:colOff>304800</xdr:colOff>
      <xdr:row>12</xdr:row>
      <xdr:rowOff>180975</xdr:rowOff>
    </xdr:to>
    <xdr:cxnSp macro="">
      <xdr:nvCxnSpPr>
        <xdr:cNvPr id="21" name="20 Conector recto de flecha">
          <a:extLst>
            <a:ext uri="{FF2B5EF4-FFF2-40B4-BE49-F238E27FC236}">
              <a16:creationId xmlns:a16="http://schemas.microsoft.com/office/drawing/2014/main" id="{00000000-0008-0000-0B00-000015000000}"/>
            </a:ext>
          </a:extLst>
        </xdr:cNvPr>
        <xdr:cNvCxnSpPr/>
      </xdr:nvCxnSpPr>
      <xdr:spPr>
        <a:xfrm flipV="1">
          <a:off x="5848350" y="3438525"/>
          <a:ext cx="457200" cy="542925"/>
        </a:xfrm>
        <a:prstGeom prst="straightConnector1">
          <a:avLst/>
        </a:prstGeom>
        <a:ln w="28575">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600075</xdr:colOff>
      <xdr:row>9</xdr:row>
      <xdr:rowOff>38100</xdr:rowOff>
    </xdr:from>
    <xdr:to>
      <xdr:col>8</xdr:col>
      <xdr:colOff>466725</xdr:colOff>
      <xdr:row>10</xdr:row>
      <xdr:rowOff>200025</xdr:rowOff>
    </xdr:to>
    <xdr:sp macro="" textlink="">
      <xdr:nvSpPr>
        <xdr:cNvPr id="24" name="23 CuadroTexto">
          <a:extLst>
            <a:ext uri="{FF2B5EF4-FFF2-40B4-BE49-F238E27FC236}">
              <a16:creationId xmlns:a16="http://schemas.microsoft.com/office/drawing/2014/main" id="{00000000-0008-0000-0B00-000018000000}"/>
            </a:ext>
          </a:extLst>
        </xdr:cNvPr>
        <xdr:cNvSpPr txBox="1"/>
      </xdr:nvSpPr>
      <xdr:spPr>
        <a:xfrm>
          <a:off x="5762625" y="3181350"/>
          <a:ext cx="1543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Contexto institucional</a:t>
          </a:r>
        </a:p>
      </xdr:txBody>
    </xdr:sp>
    <xdr:clientData/>
  </xdr:twoCellAnchor>
  <xdr:twoCellAnchor>
    <xdr:from>
      <xdr:col>4</xdr:col>
      <xdr:colOff>85725</xdr:colOff>
      <xdr:row>12</xdr:row>
      <xdr:rowOff>95250</xdr:rowOff>
    </xdr:from>
    <xdr:to>
      <xdr:col>4</xdr:col>
      <xdr:colOff>304800</xdr:colOff>
      <xdr:row>13</xdr:row>
      <xdr:rowOff>76200</xdr:rowOff>
    </xdr:to>
    <xdr:sp macro="" textlink="">
      <xdr:nvSpPr>
        <xdr:cNvPr id="25" name="24 Elipse">
          <a:extLst>
            <a:ext uri="{FF2B5EF4-FFF2-40B4-BE49-F238E27FC236}">
              <a16:creationId xmlns:a16="http://schemas.microsoft.com/office/drawing/2014/main" id="{00000000-0008-0000-0B00-000019000000}"/>
            </a:ext>
          </a:extLst>
        </xdr:cNvPr>
        <xdr:cNvSpPr/>
      </xdr:nvSpPr>
      <xdr:spPr>
        <a:xfrm>
          <a:off x="3571875" y="3895725"/>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1</a:t>
          </a:r>
        </a:p>
      </xdr:txBody>
    </xdr:sp>
    <xdr:clientData/>
  </xdr:twoCellAnchor>
  <xdr:twoCellAnchor>
    <xdr:from>
      <xdr:col>3</xdr:col>
      <xdr:colOff>638175</xdr:colOff>
      <xdr:row>18</xdr:row>
      <xdr:rowOff>123825</xdr:rowOff>
    </xdr:from>
    <xdr:to>
      <xdr:col>4</xdr:col>
      <xdr:colOff>19050</xdr:colOff>
      <xdr:row>19</xdr:row>
      <xdr:rowOff>104775</xdr:rowOff>
    </xdr:to>
    <xdr:sp macro="" textlink="">
      <xdr:nvSpPr>
        <xdr:cNvPr id="26" name="25 Elipse">
          <a:extLst>
            <a:ext uri="{FF2B5EF4-FFF2-40B4-BE49-F238E27FC236}">
              <a16:creationId xmlns:a16="http://schemas.microsoft.com/office/drawing/2014/main" id="{00000000-0008-0000-0B00-00001A000000}"/>
            </a:ext>
          </a:extLst>
        </xdr:cNvPr>
        <xdr:cNvSpPr/>
      </xdr:nvSpPr>
      <xdr:spPr>
        <a:xfrm>
          <a:off x="3286125" y="5238750"/>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2</a:t>
          </a:r>
        </a:p>
      </xdr:txBody>
    </xdr:sp>
    <xdr:clientData/>
  </xdr:twoCellAnchor>
  <xdr:twoCellAnchor>
    <xdr:from>
      <xdr:col>4</xdr:col>
      <xdr:colOff>85725</xdr:colOff>
      <xdr:row>29</xdr:row>
      <xdr:rowOff>209550</xdr:rowOff>
    </xdr:from>
    <xdr:to>
      <xdr:col>4</xdr:col>
      <xdr:colOff>304800</xdr:colOff>
      <xdr:row>30</xdr:row>
      <xdr:rowOff>114300</xdr:rowOff>
    </xdr:to>
    <xdr:sp macro="" textlink="">
      <xdr:nvSpPr>
        <xdr:cNvPr id="27" name="26 Elipse">
          <a:extLst>
            <a:ext uri="{FF2B5EF4-FFF2-40B4-BE49-F238E27FC236}">
              <a16:creationId xmlns:a16="http://schemas.microsoft.com/office/drawing/2014/main" id="{00000000-0008-0000-0B00-00001B000000}"/>
            </a:ext>
          </a:extLst>
        </xdr:cNvPr>
        <xdr:cNvSpPr/>
      </xdr:nvSpPr>
      <xdr:spPr>
        <a:xfrm>
          <a:off x="3571875" y="7734300"/>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3</a:t>
          </a:r>
        </a:p>
      </xdr:txBody>
    </xdr:sp>
    <xdr:clientData/>
  </xdr:twoCellAnchor>
  <xdr:twoCellAnchor>
    <xdr:from>
      <xdr:col>1</xdr:col>
      <xdr:colOff>895350</xdr:colOff>
      <xdr:row>18</xdr:row>
      <xdr:rowOff>180975</xdr:rowOff>
    </xdr:from>
    <xdr:to>
      <xdr:col>2</xdr:col>
      <xdr:colOff>142875</xdr:colOff>
      <xdr:row>19</xdr:row>
      <xdr:rowOff>161925</xdr:rowOff>
    </xdr:to>
    <xdr:sp macro="" textlink="">
      <xdr:nvSpPr>
        <xdr:cNvPr id="28" name="27 Elipse">
          <a:extLst>
            <a:ext uri="{FF2B5EF4-FFF2-40B4-BE49-F238E27FC236}">
              <a16:creationId xmlns:a16="http://schemas.microsoft.com/office/drawing/2014/main" id="{00000000-0008-0000-0B00-00001C000000}"/>
            </a:ext>
          </a:extLst>
        </xdr:cNvPr>
        <xdr:cNvSpPr/>
      </xdr:nvSpPr>
      <xdr:spPr>
        <a:xfrm>
          <a:off x="1733550" y="5295900"/>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4</a:t>
          </a:r>
        </a:p>
      </xdr:txBody>
    </xdr:sp>
    <xdr:clientData/>
  </xdr:twoCellAnchor>
  <xdr:twoCellAnchor>
    <xdr:from>
      <xdr:col>7</xdr:col>
      <xdr:colOff>571501</xdr:colOff>
      <xdr:row>18</xdr:row>
      <xdr:rowOff>200025</xdr:rowOff>
    </xdr:from>
    <xdr:to>
      <xdr:col>7</xdr:col>
      <xdr:colOff>790576</xdr:colOff>
      <xdr:row>19</xdr:row>
      <xdr:rowOff>180975</xdr:rowOff>
    </xdr:to>
    <xdr:sp macro="" textlink="">
      <xdr:nvSpPr>
        <xdr:cNvPr id="29" name="28 Elipse">
          <a:extLst>
            <a:ext uri="{FF2B5EF4-FFF2-40B4-BE49-F238E27FC236}">
              <a16:creationId xmlns:a16="http://schemas.microsoft.com/office/drawing/2014/main" id="{00000000-0008-0000-0B00-00001D000000}"/>
            </a:ext>
          </a:extLst>
        </xdr:cNvPr>
        <xdr:cNvSpPr/>
      </xdr:nvSpPr>
      <xdr:spPr>
        <a:xfrm>
          <a:off x="6572251" y="5314950"/>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5</a:t>
          </a:r>
        </a:p>
      </xdr:txBody>
    </xdr:sp>
    <xdr:clientData/>
  </xdr:twoCellAnchor>
  <xdr:twoCellAnchor>
    <xdr:from>
      <xdr:col>6</xdr:col>
      <xdr:colOff>419100</xdr:colOff>
      <xdr:row>9</xdr:row>
      <xdr:rowOff>57150</xdr:rowOff>
    </xdr:from>
    <xdr:to>
      <xdr:col>6</xdr:col>
      <xdr:colOff>638175</xdr:colOff>
      <xdr:row>10</xdr:row>
      <xdr:rowOff>38100</xdr:rowOff>
    </xdr:to>
    <xdr:sp macro="" textlink="">
      <xdr:nvSpPr>
        <xdr:cNvPr id="30" name="29 Elipse">
          <a:extLst>
            <a:ext uri="{FF2B5EF4-FFF2-40B4-BE49-F238E27FC236}">
              <a16:creationId xmlns:a16="http://schemas.microsoft.com/office/drawing/2014/main" id="{00000000-0008-0000-0B00-00001E000000}"/>
            </a:ext>
          </a:extLst>
        </xdr:cNvPr>
        <xdr:cNvSpPr/>
      </xdr:nvSpPr>
      <xdr:spPr>
        <a:xfrm>
          <a:off x="5581650" y="3200400"/>
          <a:ext cx="219075" cy="2000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72000" bIns="0" rtlCol="0" anchor="ctr"/>
        <a:lstStyle/>
        <a:p>
          <a:pPr algn="ctr"/>
          <a:r>
            <a:rPr lang="es-ES" sz="1100">
              <a:latin typeface="Arial" pitchFamily="34" charset="0"/>
              <a:cs typeface="Arial" pitchFamily="34" charset="0"/>
            </a:rPr>
            <a:t>6</a:t>
          </a:r>
        </a:p>
      </xdr:txBody>
    </xdr:sp>
    <xdr:clientData/>
  </xdr:twoCellAnchor>
  <xdr:twoCellAnchor editAs="oneCell">
    <xdr:from>
      <xdr:col>1</xdr:col>
      <xdr:colOff>0</xdr:colOff>
      <xdr:row>119</xdr:row>
      <xdr:rowOff>0</xdr:rowOff>
    </xdr:from>
    <xdr:to>
      <xdr:col>1</xdr:col>
      <xdr:colOff>409575</xdr:colOff>
      <xdr:row>121</xdr:row>
      <xdr:rowOff>85725</xdr:rowOff>
    </xdr:to>
    <xdr:pic>
      <xdr:nvPicPr>
        <xdr:cNvPr id="31" name="Picture 3">
          <a:hlinkClick xmlns:r="http://schemas.openxmlformats.org/officeDocument/2006/relationships" r:id="rId4"/>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38200" y="22669500"/>
          <a:ext cx="409575" cy="409575"/>
        </a:xfrm>
        <a:prstGeom prst="rect">
          <a:avLst/>
        </a:prstGeom>
        <a:noFill/>
        <a:ln w="1">
          <a:noFill/>
          <a:miter lim="800000"/>
          <a:headEnd/>
          <a:tailEnd type="none" w="med" len="med"/>
        </a:ln>
        <a:effectLst/>
      </xdr:spPr>
    </xdr:pic>
    <xdr:clientData/>
  </xdr:twoCellAnchor>
  <xdr:twoCellAnchor>
    <xdr:from>
      <xdr:col>1</xdr:col>
      <xdr:colOff>533400</xdr:colOff>
      <xdr:row>118</xdr:row>
      <xdr:rowOff>76200</xdr:rowOff>
    </xdr:from>
    <xdr:to>
      <xdr:col>3</xdr:col>
      <xdr:colOff>239250</xdr:colOff>
      <xdr:row>122</xdr:row>
      <xdr:rowOff>19050</xdr:rowOff>
    </xdr:to>
    <xdr:sp macro="" textlink="">
      <xdr:nvSpPr>
        <xdr:cNvPr id="32" name="31 Rectángulo">
          <a:extLst>
            <a:ext uri="{FF2B5EF4-FFF2-40B4-BE49-F238E27FC236}">
              <a16:creationId xmlns:a16="http://schemas.microsoft.com/office/drawing/2014/main" id="{00000000-0008-0000-0B00-000020000000}"/>
            </a:ext>
          </a:extLst>
        </xdr:cNvPr>
        <xdr:cNvSpPr/>
      </xdr:nvSpPr>
      <xdr:spPr>
        <a:xfrm>
          <a:off x="1371600" y="2258377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eaLnBrk="1" fontAlgn="auto" latinLnBrk="0" hangingPunct="1"/>
          <a:r>
            <a:rPr lang="es-ES" sz="1100">
              <a:solidFill>
                <a:schemeClr val="lt1"/>
              </a:solidFill>
              <a:latin typeface="+mn-lt"/>
              <a:ea typeface="+mn-ea"/>
              <a:cs typeface="+mn-cs"/>
            </a:rPr>
            <a:t>7. BCG</a:t>
          </a:r>
        </a:p>
      </xdr:txBody>
    </xdr:sp>
    <xdr:clientData/>
  </xdr:twoCellAnchor>
  <xdr:twoCellAnchor>
    <xdr:from>
      <xdr:col>3</xdr:col>
      <xdr:colOff>495300</xdr:colOff>
      <xdr:row>118</xdr:row>
      <xdr:rowOff>76200</xdr:rowOff>
    </xdr:from>
    <xdr:to>
      <xdr:col>5</xdr:col>
      <xdr:colOff>334500</xdr:colOff>
      <xdr:row>122</xdr:row>
      <xdr:rowOff>19050</xdr:rowOff>
    </xdr:to>
    <xdr:sp macro="" textlink="">
      <xdr:nvSpPr>
        <xdr:cNvPr id="33" name="32 Rectángulo">
          <a:extLst>
            <a:ext uri="{FF2B5EF4-FFF2-40B4-BE49-F238E27FC236}">
              <a16:creationId xmlns:a16="http://schemas.microsoft.com/office/drawing/2014/main" id="{00000000-0008-0000-0B00-000021000000}"/>
            </a:ext>
          </a:extLst>
        </xdr:cNvPr>
        <xdr:cNvSpPr/>
      </xdr:nvSpPr>
      <xdr:spPr>
        <a:xfrm>
          <a:off x="3143250" y="2258377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b="0">
              <a:solidFill>
                <a:schemeClr val="lt1"/>
              </a:solidFill>
              <a:latin typeface="+mn-lt"/>
              <a:ea typeface="+mn-ea"/>
              <a:cs typeface="+mn-cs"/>
            </a:rPr>
            <a:t>AUTODIAGNOSTICOPORTER</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161925</xdr:colOff>
      <xdr:row>45</xdr:row>
      <xdr:rowOff>66675</xdr:rowOff>
    </xdr:from>
    <xdr:to>
      <xdr:col>0</xdr:col>
      <xdr:colOff>704850</xdr:colOff>
      <xdr:row>47</xdr:row>
      <xdr:rowOff>154781</xdr:rowOff>
    </xdr:to>
    <xdr:pic>
      <xdr:nvPicPr>
        <xdr:cNvPr id="2" name="1 Imagen" descr="Imagen escribir.jp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61925" y="42262425"/>
          <a:ext cx="542925" cy="526256"/>
        </a:xfrm>
        <a:prstGeom prst="rect">
          <a:avLst/>
        </a:prstGeom>
      </xdr:spPr>
    </xdr:pic>
    <xdr:clientData/>
  </xdr:twoCellAnchor>
  <xdr:twoCellAnchor editAs="oneCell">
    <xdr:from>
      <xdr:col>5</xdr:col>
      <xdr:colOff>504825</xdr:colOff>
      <xdr:row>54</xdr:row>
      <xdr:rowOff>200025</xdr:rowOff>
    </xdr:from>
    <xdr:to>
      <xdr:col>6</xdr:col>
      <xdr:colOff>76200</xdr:colOff>
      <xdr:row>56</xdr:row>
      <xdr:rowOff>171450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5095875" y="14639925"/>
          <a:ext cx="409575" cy="409575"/>
        </a:xfrm>
        <a:prstGeom prst="rect">
          <a:avLst/>
        </a:prstGeom>
        <a:noFill/>
        <a:ln w="1">
          <a:noFill/>
          <a:miter lim="800000"/>
          <a:headEnd/>
          <a:tailEnd type="none" w="med" len="med"/>
        </a:ln>
        <a:effectLst/>
      </xdr:spPr>
    </xdr:pic>
    <xdr:clientData/>
  </xdr:twoCellAnchor>
  <xdr:twoCellAnchor>
    <xdr:from>
      <xdr:col>1</xdr:col>
      <xdr:colOff>704850</xdr:colOff>
      <xdr:row>54</xdr:row>
      <xdr:rowOff>95250</xdr:rowOff>
    </xdr:from>
    <xdr:to>
      <xdr:col>3</xdr:col>
      <xdr:colOff>144000</xdr:colOff>
      <xdr:row>57</xdr:row>
      <xdr:rowOff>28575</xdr:rowOff>
    </xdr:to>
    <xdr:sp macro="" textlink="">
      <xdr:nvSpPr>
        <xdr:cNvPr id="5" name="4 Rectángulo">
          <a:extLst>
            <a:ext uri="{FF2B5EF4-FFF2-40B4-BE49-F238E27FC236}">
              <a16:creationId xmlns:a16="http://schemas.microsoft.com/office/drawing/2014/main" id="{00000000-0008-0000-0C00-000005000000}"/>
            </a:ext>
          </a:extLst>
        </xdr:cNvPr>
        <xdr:cNvSpPr/>
      </xdr:nvSpPr>
      <xdr:spPr>
        <a:xfrm>
          <a:off x="1543050" y="145351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8. ANÁLISIS</a:t>
          </a:r>
          <a:r>
            <a:rPr lang="es-ES" sz="1100" baseline="0">
              <a:solidFill>
                <a:schemeClr val="lt1"/>
              </a:solidFill>
              <a:latin typeface="+mn-lt"/>
              <a:ea typeface="+mn-ea"/>
              <a:cs typeface="+mn-cs"/>
            </a:rPr>
            <a:t> PORTER</a:t>
          </a:r>
          <a:endParaRPr lang="es-ES"/>
        </a:p>
      </xdr:txBody>
    </xdr:sp>
    <xdr:clientData/>
  </xdr:twoCellAnchor>
  <xdr:twoCellAnchor editAs="oneCell">
    <xdr:from>
      <xdr:col>1</xdr:col>
      <xdr:colOff>152400</xdr:colOff>
      <xdr:row>54</xdr:row>
      <xdr:rowOff>171450</xdr:rowOff>
    </xdr:from>
    <xdr:to>
      <xdr:col>1</xdr:col>
      <xdr:colOff>561975</xdr:colOff>
      <xdr:row>56</xdr:row>
      <xdr:rowOff>142875</xdr:rowOff>
    </xdr:to>
    <xdr:pic>
      <xdr:nvPicPr>
        <xdr:cNvPr id="6" name="Picture 3">
          <a:hlinkClick xmlns:r="http://schemas.openxmlformats.org/officeDocument/2006/relationships" r:id="rId4"/>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990600" y="14611350"/>
          <a:ext cx="409575" cy="409575"/>
        </a:xfrm>
        <a:prstGeom prst="rect">
          <a:avLst/>
        </a:prstGeom>
        <a:noFill/>
        <a:ln w="1">
          <a:noFill/>
          <a:miter lim="800000"/>
          <a:headEnd/>
          <a:tailEnd type="none" w="med" len="med"/>
        </a:ln>
        <a:effectLst/>
      </xdr:spPr>
    </xdr:pic>
    <xdr:clientData/>
  </xdr:twoCellAnchor>
  <xdr:twoCellAnchor>
    <xdr:from>
      <xdr:col>3</xdr:col>
      <xdr:colOff>428625</xdr:colOff>
      <xdr:row>54</xdr:row>
      <xdr:rowOff>95250</xdr:rowOff>
    </xdr:from>
    <xdr:to>
      <xdr:col>5</xdr:col>
      <xdr:colOff>267825</xdr:colOff>
      <xdr:row>57</xdr:row>
      <xdr:rowOff>28575</xdr:rowOff>
    </xdr:to>
    <xdr:sp macro="" textlink="">
      <xdr:nvSpPr>
        <xdr:cNvPr id="7" name="6 Rectángulo">
          <a:extLst>
            <a:ext uri="{FF2B5EF4-FFF2-40B4-BE49-F238E27FC236}">
              <a16:creationId xmlns:a16="http://schemas.microsoft.com/office/drawing/2014/main" id="{00000000-0008-0000-0C00-000007000000}"/>
            </a:ext>
          </a:extLst>
        </xdr:cNvPr>
        <xdr:cNvSpPr/>
      </xdr:nvSpPr>
      <xdr:spPr>
        <a:xfrm>
          <a:off x="3343275" y="145351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9. PEST</a:t>
          </a:r>
          <a:endParaRPr lang="es-ES"/>
        </a:p>
      </xdr:txBody>
    </xdr:sp>
    <xdr:clientData/>
  </xdr:twoCellAnchor>
  <xdr:twoCellAnchor>
    <xdr:from>
      <xdr:col>0</xdr:col>
      <xdr:colOff>266700</xdr:colOff>
      <xdr:row>0</xdr:row>
      <xdr:rowOff>95250</xdr:rowOff>
    </xdr:from>
    <xdr:to>
      <xdr:col>1</xdr:col>
      <xdr:colOff>485775</xdr:colOff>
      <xdr:row>2</xdr:row>
      <xdr:rowOff>104775</xdr:rowOff>
    </xdr:to>
    <xdr:sp macro="" textlink="">
      <xdr:nvSpPr>
        <xdr:cNvPr id="8" name="7 Rectángulo">
          <a:hlinkClick xmlns:r="http://schemas.openxmlformats.org/officeDocument/2006/relationships" r:id="rId5"/>
          <a:extLst>
            <a:ext uri="{FF2B5EF4-FFF2-40B4-BE49-F238E27FC236}">
              <a16:creationId xmlns:a16="http://schemas.microsoft.com/office/drawing/2014/main" id="{00000000-0008-0000-0C00-000008000000}"/>
            </a:ext>
          </a:extLst>
        </xdr:cNvPr>
        <xdr:cNvSpPr/>
      </xdr:nvSpPr>
      <xdr:spPr>
        <a:xfrm>
          <a:off x="266700" y="95250"/>
          <a:ext cx="10572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1333500</xdr:colOff>
      <xdr:row>19</xdr:row>
      <xdr:rowOff>9525</xdr:rowOff>
    </xdr:from>
    <xdr:to>
      <xdr:col>2</xdr:col>
      <xdr:colOff>0</xdr:colOff>
      <xdr:row>20</xdr:row>
      <xdr:rowOff>304800</xdr:rowOff>
    </xdr:to>
    <xdr:pic>
      <xdr:nvPicPr>
        <xdr:cNvPr id="3" name="Picture 5" descr="Globalizacion">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1600" y="666750"/>
          <a:ext cx="904875" cy="3324225"/>
        </a:xfrm>
        <a:prstGeom prst="rect">
          <a:avLst/>
        </a:prstGeom>
        <a:noFill/>
      </xdr:spPr>
    </xdr:pic>
    <xdr:clientData/>
  </xdr:twoCellAnchor>
  <xdr:twoCellAnchor>
    <xdr:from>
      <xdr:col>1</xdr:col>
      <xdr:colOff>114301</xdr:colOff>
      <xdr:row>16</xdr:row>
      <xdr:rowOff>152400</xdr:rowOff>
    </xdr:from>
    <xdr:to>
      <xdr:col>9</xdr:col>
      <xdr:colOff>219075</xdr:colOff>
      <xdr:row>22</xdr:row>
      <xdr:rowOff>485775</xdr:rowOff>
    </xdr:to>
    <xdr:graphicFrame macro="">
      <xdr:nvGraphicFramePr>
        <xdr:cNvPr id="7" name="Chart 10">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66676</xdr:rowOff>
    </xdr:from>
    <xdr:to>
      <xdr:col>1</xdr:col>
      <xdr:colOff>571499</xdr:colOff>
      <xdr:row>0</xdr:row>
      <xdr:rowOff>533400</xdr:rowOff>
    </xdr:to>
    <xdr:sp macro="" textlink="">
      <xdr:nvSpPr>
        <xdr:cNvPr id="8" name="7 Rectángulo">
          <a:hlinkClick xmlns:r="http://schemas.openxmlformats.org/officeDocument/2006/relationships" r:id="rId3"/>
          <a:extLst>
            <a:ext uri="{FF2B5EF4-FFF2-40B4-BE49-F238E27FC236}">
              <a16:creationId xmlns:a16="http://schemas.microsoft.com/office/drawing/2014/main" id="{00000000-0008-0000-0D00-000008000000}"/>
            </a:ext>
          </a:extLst>
        </xdr:cNvPr>
        <xdr:cNvSpPr/>
      </xdr:nvSpPr>
      <xdr:spPr>
        <a:xfrm>
          <a:off x="76200" y="66676"/>
          <a:ext cx="1333499" cy="466724"/>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704850</xdr:colOff>
      <xdr:row>75</xdr:row>
      <xdr:rowOff>114300</xdr:rowOff>
    </xdr:from>
    <xdr:to>
      <xdr:col>6</xdr:col>
      <xdr:colOff>381000</xdr:colOff>
      <xdr:row>77</xdr:row>
      <xdr:rowOff>85725</xdr:rowOff>
    </xdr:to>
    <xdr:pic>
      <xdr:nvPicPr>
        <xdr:cNvPr id="12" name="Picture 3">
          <a:hlinkClick xmlns:r="http://schemas.openxmlformats.org/officeDocument/2006/relationships" r:id="rId4"/>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a:off x="4895850" y="25650825"/>
          <a:ext cx="409575" cy="409575"/>
        </a:xfrm>
        <a:prstGeom prst="rect">
          <a:avLst/>
        </a:prstGeom>
        <a:noFill/>
        <a:ln w="1">
          <a:noFill/>
          <a:miter lim="800000"/>
          <a:headEnd/>
          <a:tailEnd type="none" w="med" len="med"/>
        </a:ln>
        <a:effectLst/>
      </xdr:spPr>
    </xdr:pic>
    <xdr:clientData/>
  </xdr:twoCellAnchor>
  <xdr:twoCellAnchor editAs="oneCell">
    <xdr:from>
      <xdr:col>0</xdr:col>
      <xdr:colOff>161925</xdr:colOff>
      <xdr:row>68</xdr:row>
      <xdr:rowOff>0</xdr:rowOff>
    </xdr:from>
    <xdr:to>
      <xdr:col>0</xdr:col>
      <xdr:colOff>704850</xdr:colOff>
      <xdr:row>70</xdr:row>
      <xdr:rowOff>78581</xdr:rowOff>
    </xdr:to>
    <xdr:pic>
      <xdr:nvPicPr>
        <xdr:cNvPr id="9" name="8 Imagen" descr="Imagen escribir.jpg">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6" cstate="print"/>
        <a:stretch>
          <a:fillRect/>
        </a:stretch>
      </xdr:blipFill>
      <xdr:spPr>
        <a:xfrm>
          <a:off x="161925" y="23117175"/>
          <a:ext cx="542925" cy="526256"/>
        </a:xfrm>
        <a:prstGeom prst="rect">
          <a:avLst/>
        </a:prstGeom>
      </xdr:spPr>
    </xdr:pic>
    <xdr:clientData/>
  </xdr:twoCellAnchor>
  <xdr:twoCellAnchor>
    <xdr:from>
      <xdr:col>1</xdr:col>
      <xdr:colOff>581025</xdr:colOff>
      <xdr:row>75</xdr:row>
      <xdr:rowOff>19050</xdr:rowOff>
    </xdr:from>
    <xdr:to>
      <xdr:col>3</xdr:col>
      <xdr:colOff>420225</xdr:colOff>
      <xdr:row>77</xdr:row>
      <xdr:rowOff>171450</xdr:rowOff>
    </xdr:to>
    <xdr:sp macro="" textlink="">
      <xdr:nvSpPr>
        <xdr:cNvPr id="11" name="10 Rectángulo">
          <a:extLst>
            <a:ext uri="{FF2B5EF4-FFF2-40B4-BE49-F238E27FC236}">
              <a16:creationId xmlns:a16="http://schemas.microsoft.com/office/drawing/2014/main" id="{00000000-0008-0000-0D00-00000B000000}"/>
            </a:ext>
          </a:extLst>
        </xdr:cNvPr>
        <xdr:cNvSpPr/>
      </xdr:nvSpPr>
      <xdr:spPr>
        <a:xfrm>
          <a:off x="1419225" y="2555557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eaLnBrk="1" fontAlgn="auto" latinLnBrk="0" hangingPunct="1"/>
          <a:r>
            <a:rPr lang="es-ES" sz="1100">
              <a:solidFill>
                <a:schemeClr val="lt1"/>
              </a:solidFill>
              <a:latin typeface="+mn-lt"/>
              <a:ea typeface="+mn-ea"/>
              <a:cs typeface="+mn-cs"/>
            </a:rPr>
            <a:t>8. ANÁLISIS</a:t>
          </a:r>
          <a:r>
            <a:rPr lang="es-ES" sz="1100" baseline="0">
              <a:solidFill>
                <a:schemeClr val="lt1"/>
              </a:solidFill>
              <a:latin typeface="+mn-lt"/>
              <a:ea typeface="+mn-ea"/>
              <a:cs typeface="+mn-cs"/>
            </a:rPr>
            <a:t> PORTER</a:t>
          </a:r>
          <a:endParaRPr lang="es-ES" sz="1100">
            <a:solidFill>
              <a:schemeClr val="lt1"/>
            </a:solidFill>
            <a:latin typeface="+mn-lt"/>
            <a:ea typeface="+mn-ea"/>
            <a:cs typeface="+mn-cs"/>
          </a:endParaRPr>
        </a:p>
      </xdr:txBody>
    </xdr:sp>
    <xdr:clientData/>
  </xdr:twoCellAnchor>
  <xdr:twoCellAnchor editAs="oneCell">
    <xdr:from>
      <xdr:col>1</xdr:col>
      <xdr:colOff>57150</xdr:colOff>
      <xdr:row>75</xdr:row>
      <xdr:rowOff>104775</xdr:rowOff>
    </xdr:from>
    <xdr:to>
      <xdr:col>1</xdr:col>
      <xdr:colOff>466725</xdr:colOff>
      <xdr:row>77</xdr:row>
      <xdr:rowOff>76200</xdr:rowOff>
    </xdr:to>
    <xdr:pic>
      <xdr:nvPicPr>
        <xdr:cNvPr id="13" name="Picture 3">
          <a:hlinkClick xmlns:r="http://schemas.openxmlformats.org/officeDocument/2006/relationships" r:id="rId7"/>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rot="10800000">
          <a:off x="895350" y="25641300"/>
          <a:ext cx="409575" cy="409575"/>
        </a:xfrm>
        <a:prstGeom prst="rect">
          <a:avLst/>
        </a:prstGeom>
        <a:noFill/>
        <a:ln w="1">
          <a:noFill/>
          <a:miter lim="800000"/>
          <a:headEnd/>
          <a:tailEnd type="none" w="med" len="med"/>
        </a:ln>
        <a:effectLst/>
      </xdr:spPr>
    </xdr:pic>
    <xdr:clientData/>
  </xdr:twoCellAnchor>
  <xdr:twoCellAnchor>
    <xdr:from>
      <xdr:col>3</xdr:col>
      <xdr:colOff>704850</xdr:colOff>
      <xdr:row>75</xdr:row>
      <xdr:rowOff>38100</xdr:rowOff>
    </xdr:from>
    <xdr:to>
      <xdr:col>5</xdr:col>
      <xdr:colOff>544050</xdr:colOff>
      <xdr:row>77</xdr:row>
      <xdr:rowOff>190500</xdr:rowOff>
    </xdr:to>
    <xdr:sp macro="" textlink="">
      <xdr:nvSpPr>
        <xdr:cNvPr id="14" name="13 Rectángulo">
          <a:extLst>
            <a:ext uri="{FF2B5EF4-FFF2-40B4-BE49-F238E27FC236}">
              <a16:creationId xmlns:a16="http://schemas.microsoft.com/office/drawing/2014/main" id="{00000000-0008-0000-0D00-00000E000000}"/>
            </a:ext>
          </a:extLst>
        </xdr:cNvPr>
        <xdr:cNvSpPr/>
      </xdr:nvSpPr>
      <xdr:spPr>
        <a:xfrm>
          <a:off x="3219450" y="2557462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10. IDENTIFICACIÓN DE </a:t>
          </a:r>
          <a:r>
            <a:rPr lang="es-ES" sz="1100" baseline="0">
              <a:solidFill>
                <a:schemeClr val="lt1"/>
              </a:solidFill>
              <a:latin typeface="+mn-lt"/>
              <a:ea typeface="+mn-ea"/>
              <a:cs typeface="+mn-cs"/>
            </a:rPr>
            <a:t>ESTRATEGIAS</a:t>
          </a:r>
          <a:endParaRPr lang="es-ES" sz="1100">
            <a:solidFill>
              <a:schemeClr val="lt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209550</xdr:colOff>
      <xdr:row>1</xdr:row>
      <xdr:rowOff>57149</xdr:rowOff>
    </xdr:from>
    <xdr:to>
      <xdr:col>1</xdr:col>
      <xdr:colOff>609600</xdr:colOff>
      <xdr:row>2</xdr:row>
      <xdr:rowOff>285749</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09550" y="276224"/>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oneCellAnchor>
    <xdr:from>
      <xdr:col>1</xdr:col>
      <xdr:colOff>38100</xdr:colOff>
      <xdr:row>12</xdr:row>
      <xdr:rowOff>9525</xdr:rowOff>
    </xdr:from>
    <xdr:ext cx="714374" cy="330347"/>
    <xdr:sp macro="" textlink="">
      <xdr:nvSpPr>
        <xdr:cNvPr id="129" name="128 CuadroTexto">
          <a:extLst>
            <a:ext uri="{FF2B5EF4-FFF2-40B4-BE49-F238E27FC236}">
              <a16:creationId xmlns:a16="http://schemas.microsoft.com/office/drawing/2014/main" id="{00000000-0008-0000-0E00-000081000000}"/>
            </a:ext>
          </a:extLst>
        </xdr:cNvPr>
        <xdr:cNvSpPr txBox="1"/>
      </xdr:nvSpPr>
      <xdr:spPr>
        <a:xfrm>
          <a:off x="876300" y="3152775"/>
          <a:ext cx="714374" cy="330347"/>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s-ES" sz="800">
              <a:solidFill>
                <a:schemeClr val="bg1"/>
              </a:solidFill>
            </a:rPr>
            <a:t>FACTORES EXTERNOS</a:t>
          </a:r>
        </a:p>
      </xdr:txBody>
    </xdr:sp>
    <xdr:clientData/>
  </xdr:oneCellAnchor>
  <xdr:twoCellAnchor editAs="oneCell">
    <xdr:from>
      <xdr:col>5</xdr:col>
      <xdr:colOff>219075</xdr:colOff>
      <xdr:row>91</xdr:row>
      <xdr:rowOff>9525</xdr:rowOff>
    </xdr:from>
    <xdr:to>
      <xdr:col>5</xdr:col>
      <xdr:colOff>628650</xdr:colOff>
      <xdr:row>92</xdr:row>
      <xdr:rowOff>200025</xdr:rowOff>
    </xdr:to>
    <xdr:pic>
      <xdr:nvPicPr>
        <xdr:cNvPr id="26" name="Picture 3">
          <a:hlinkClick xmlns:r="http://schemas.openxmlformats.org/officeDocument/2006/relationships" r:id="rId2"/>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743450" y="22640925"/>
          <a:ext cx="409575" cy="409575"/>
        </a:xfrm>
        <a:prstGeom prst="rect">
          <a:avLst/>
        </a:prstGeom>
        <a:noFill/>
        <a:ln w="1">
          <a:noFill/>
          <a:miter lim="800000"/>
          <a:headEnd/>
          <a:tailEnd type="none" w="med" len="med"/>
        </a:ln>
        <a:effectLst/>
      </xdr:spPr>
    </xdr:pic>
    <xdr:clientData/>
  </xdr:twoCellAnchor>
  <xdr:twoCellAnchor editAs="oneCell">
    <xdr:from>
      <xdr:col>0</xdr:col>
      <xdr:colOff>76200</xdr:colOff>
      <xdr:row>43</xdr:row>
      <xdr:rowOff>200025</xdr:rowOff>
    </xdr:from>
    <xdr:to>
      <xdr:col>0</xdr:col>
      <xdr:colOff>619125</xdr:colOff>
      <xdr:row>46</xdr:row>
      <xdr:rowOff>69056</xdr:rowOff>
    </xdr:to>
    <xdr:pic>
      <xdr:nvPicPr>
        <xdr:cNvPr id="27" name="26 Imagen" descr="Imagen escribir.jpg">
          <a:extLst>
            <a:ext uri="{FF2B5EF4-FFF2-40B4-BE49-F238E27FC236}">
              <a16:creationId xmlns:a16="http://schemas.microsoft.com/office/drawing/2014/main" id="{00000000-0008-0000-0E00-00001B000000}"/>
            </a:ext>
          </a:extLst>
        </xdr:cNvPr>
        <xdr:cNvPicPr>
          <a:picLocks noChangeAspect="1"/>
        </xdr:cNvPicPr>
      </xdr:nvPicPr>
      <xdr:blipFill>
        <a:blip xmlns:r="http://schemas.openxmlformats.org/officeDocument/2006/relationships" r:embed="rId4" cstate="print"/>
        <a:stretch>
          <a:fillRect/>
        </a:stretch>
      </xdr:blipFill>
      <xdr:spPr>
        <a:xfrm>
          <a:off x="76200" y="13144500"/>
          <a:ext cx="542925" cy="526256"/>
        </a:xfrm>
        <a:prstGeom prst="rect">
          <a:avLst/>
        </a:prstGeom>
      </xdr:spPr>
    </xdr:pic>
    <xdr:clientData/>
  </xdr:twoCellAnchor>
  <xdr:twoCellAnchor editAs="oneCell">
    <xdr:from>
      <xdr:col>0</xdr:col>
      <xdr:colOff>133350</xdr:colOff>
      <xdr:row>54</xdr:row>
      <xdr:rowOff>66675</xdr:rowOff>
    </xdr:from>
    <xdr:to>
      <xdr:col>0</xdr:col>
      <xdr:colOff>676275</xdr:colOff>
      <xdr:row>56</xdr:row>
      <xdr:rowOff>154781</xdr:rowOff>
    </xdr:to>
    <xdr:pic>
      <xdr:nvPicPr>
        <xdr:cNvPr id="28" name="27 Imagen" descr="Imagen escribir.jpg">
          <a:extLst>
            <a:ext uri="{FF2B5EF4-FFF2-40B4-BE49-F238E27FC236}">
              <a16:creationId xmlns:a16="http://schemas.microsoft.com/office/drawing/2014/main" id="{00000000-0008-0000-0E00-00001C000000}"/>
            </a:ext>
          </a:extLst>
        </xdr:cNvPr>
        <xdr:cNvPicPr>
          <a:picLocks noChangeAspect="1"/>
        </xdr:cNvPicPr>
      </xdr:nvPicPr>
      <xdr:blipFill>
        <a:blip xmlns:r="http://schemas.openxmlformats.org/officeDocument/2006/relationships" r:embed="rId4" cstate="print"/>
        <a:stretch>
          <a:fillRect/>
        </a:stretch>
      </xdr:blipFill>
      <xdr:spPr>
        <a:xfrm>
          <a:off x="133350" y="15430500"/>
          <a:ext cx="542925" cy="526256"/>
        </a:xfrm>
        <a:prstGeom prst="rect">
          <a:avLst/>
        </a:prstGeom>
      </xdr:spPr>
    </xdr:pic>
    <xdr:clientData/>
  </xdr:twoCellAnchor>
  <xdr:twoCellAnchor editAs="oneCell">
    <xdr:from>
      <xdr:col>0</xdr:col>
      <xdr:colOff>104775</xdr:colOff>
      <xdr:row>64</xdr:row>
      <xdr:rowOff>66675</xdr:rowOff>
    </xdr:from>
    <xdr:to>
      <xdr:col>0</xdr:col>
      <xdr:colOff>647700</xdr:colOff>
      <xdr:row>66</xdr:row>
      <xdr:rowOff>154781</xdr:rowOff>
    </xdr:to>
    <xdr:pic>
      <xdr:nvPicPr>
        <xdr:cNvPr id="29" name="28 Imagen" descr="Imagen escribir.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4" cstate="print"/>
        <a:stretch>
          <a:fillRect/>
        </a:stretch>
      </xdr:blipFill>
      <xdr:spPr>
        <a:xfrm>
          <a:off x="104775" y="17659350"/>
          <a:ext cx="542925" cy="526256"/>
        </a:xfrm>
        <a:prstGeom prst="rect">
          <a:avLst/>
        </a:prstGeom>
      </xdr:spPr>
    </xdr:pic>
    <xdr:clientData/>
  </xdr:twoCellAnchor>
  <xdr:twoCellAnchor editAs="oneCell">
    <xdr:from>
      <xdr:col>0</xdr:col>
      <xdr:colOff>66675</xdr:colOff>
      <xdr:row>74</xdr:row>
      <xdr:rowOff>104775</xdr:rowOff>
    </xdr:from>
    <xdr:to>
      <xdr:col>0</xdr:col>
      <xdr:colOff>609600</xdr:colOff>
      <xdr:row>76</xdr:row>
      <xdr:rowOff>192881</xdr:rowOff>
    </xdr:to>
    <xdr:pic>
      <xdr:nvPicPr>
        <xdr:cNvPr id="30" name="29 Imagen" descr="Imagen escribir.jpg">
          <a:extLst>
            <a:ext uri="{FF2B5EF4-FFF2-40B4-BE49-F238E27FC236}">
              <a16:creationId xmlns:a16="http://schemas.microsoft.com/office/drawing/2014/main" id="{00000000-0008-0000-0E00-00001E000000}"/>
            </a:ext>
          </a:extLst>
        </xdr:cNvPr>
        <xdr:cNvPicPr>
          <a:picLocks noChangeAspect="1"/>
        </xdr:cNvPicPr>
      </xdr:nvPicPr>
      <xdr:blipFill>
        <a:blip xmlns:r="http://schemas.openxmlformats.org/officeDocument/2006/relationships" r:embed="rId4" cstate="print"/>
        <a:stretch>
          <a:fillRect/>
        </a:stretch>
      </xdr:blipFill>
      <xdr:spPr>
        <a:xfrm>
          <a:off x="66675" y="19278600"/>
          <a:ext cx="542925" cy="526256"/>
        </a:xfrm>
        <a:prstGeom prst="rect">
          <a:avLst/>
        </a:prstGeom>
      </xdr:spPr>
    </xdr:pic>
    <xdr:clientData/>
  </xdr:twoCellAnchor>
  <xdr:twoCellAnchor>
    <xdr:from>
      <xdr:col>1</xdr:col>
      <xdr:colOff>38101</xdr:colOff>
      <xdr:row>10</xdr:row>
      <xdr:rowOff>161925</xdr:rowOff>
    </xdr:from>
    <xdr:to>
      <xdr:col>2</xdr:col>
      <xdr:colOff>704850</xdr:colOff>
      <xdr:row>13</xdr:row>
      <xdr:rowOff>66675</xdr:rowOff>
    </xdr:to>
    <xdr:sp macro="" textlink="">
      <xdr:nvSpPr>
        <xdr:cNvPr id="31" name="30 Elipse">
          <a:extLst>
            <a:ext uri="{FF2B5EF4-FFF2-40B4-BE49-F238E27FC236}">
              <a16:creationId xmlns:a16="http://schemas.microsoft.com/office/drawing/2014/main" id="{00000000-0008-0000-0E00-00001F000000}"/>
            </a:ext>
          </a:extLst>
        </xdr:cNvPr>
        <xdr:cNvSpPr/>
      </xdr:nvSpPr>
      <xdr:spPr>
        <a:xfrm>
          <a:off x="733426" y="24393525"/>
          <a:ext cx="1552574" cy="5619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Matriz DAFO</a:t>
          </a:r>
        </a:p>
      </xdr:txBody>
    </xdr:sp>
    <xdr:clientData/>
  </xdr:twoCellAnchor>
  <xdr:twoCellAnchor>
    <xdr:from>
      <xdr:col>3</xdr:col>
      <xdr:colOff>19050</xdr:colOff>
      <xdr:row>10</xdr:row>
      <xdr:rowOff>209550</xdr:rowOff>
    </xdr:from>
    <xdr:to>
      <xdr:col>5</xdr:col>
      <xdr:colOff>180975</xdr:colOff>
      <xdr:row>12</xdr:row>
      <xdr:rowOff>209550</xdr:rowOff>
    </xdr:to>
    <xdr:sp macro="" textlink="">
      <xdr:nvSpPr>
        <xdr:cNvPr id="32" name="31 Proceso">
          <a:extLst>
            <a:ext uri="{FF2B5EF4-FFF2-40B4-BE49-F238E27FC236}">
              <a16:creationId xmlns:a16="http://schemas.microsoft.com/office/drawing/2014/main" id="{00000000-0008-0000-0E00-000020000000}"/>
            </a:ext>
          </a:extLst>
        </xdr:cNvPr>
        <xdr:cNvSpPr/>
      </xdr:nvSpPr>
      <xdr:spPr>
        <a:xfrm>
          <a:off x="2524125" y="24441150"/>
          <a:ext cx="2009775" cy="438150"/>
        </a:xfrm>
        <a:prstGeom prst="flowChartProcess">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solidFill>
                <a:schemeClr val="tx1"/>
              </a:solidFill>
            </a:rPr>
            <a:t>OPORTUNIDADES</a:t>
          </a:r>
        </a:p>
      </xdr:txBody>
    </xdr:sp>
    <xdr:clientData/>
  </xdr:twoCellAnchor>
  <xdr:twoCellAnchor>
    <xdr:from>
      <xdr:col>6</xdr:col>
      <xdr:colOff>0</xdr:colOff>
      <xdr:row>11</xdr:row>
      <xdr:rowOff>0</xdr:rowOff>
    </xdr:from>
    <xdr:to>
      <xdr:col>7</xdr:col>
      <xdr:colOff>533400</xdr:colOff>
      <xdr:row>13</xdr:row>
      <xdr:rowOff>0</xdr:rowOff>
    </xdr:to>
    <xdr:sp macro="" textlink="">
      <xdr:nvSpPr>
        <xdr:cNvPr id="33" name="32 Proceso">
          <a:extLst>
            <a:ext uri="{FF2B5EF4-FFF2-40B4-BE49-F238E27FC236}">
              <a16:creationId xmlns:a16="http://schemas.microsoft.com/office/drawing/2014/main" id="{00000000-0008-0000-0E00-000021000000}"/>
            </a:ext>
          </a:extLst>
        </xdr:cNvPr>
        <xdr:cNvSpPr/>
      </xdr:nvSpPr>
      <xdr:spPr>
        <a:xfrm>
          <a:off x="5048250" y="24450675"/>
          <a:ext cx="1895475" cy="438150"/>
        </a:xfrm>
        <a:prstGeom prst="flowChartProcess">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solidFill>
                <a:schemeClr val="tx1"/>
              </a:solidFill>
            </a:rPr>
            <a:t>AMENAZAS</a:t>
          </a:r>
        </a:p>
      </xdr:txBody>
    </xdr:sp>
    <xdr:clientData/>
  </xdr:twoCellAnchor>
  <xdr:twoCellAnchor>
    <xdr:from>
      <xdr:col>1</xdr:col>
      <xdr:colOff>0</xdr:colOff>
      <xdr:row>14</xdr:row>
      <xdr:rowOff>0</xdr:rowOff>
    </xdr:from>
    <xdr:to>
      <xdr:col>2</xdr:col>
      <xdr:colOff>666750</xdr:colOff>
      <xdr:row>16</xdr:row>
      <xdr:rowOff>0</xdr:rowOff>
    </xdr:to>
    <xdr:sp macro="" textlink="">
      <xdr:nvSpPr>
        <xdr:cNvPr id="34" name="33 Proceso">
          <a:extLst>
            <a:ext uri="{FF2B5EF4-FFF2-40B4-BE49-F238E27FC236}">
              <a16:creationId xmlns:a16="http://schemas.microsoft.com/office/drawing/2014/main" id="{00000000-0008-0000-0E00-000022000000}"/>
            </a:ext>
          </a:extLst>
        </xdr:cNvPr>
        <xdr:cNvSpPr/>
      </xdr:nvSpPr>
      <xdr:spPr>
        <a:xfrm>
          <a:off x="695325" y="25107900"/>
          <a:ext cx="1552575" cy="438150"/>
        </a:xfrm>
        <a:prstGeom prst="flowChartProcess">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solidFill>
                <a:schemeClr val="tx1"/>
              </a:solidFill>
            </a:rPr>
            <a:t>FORTALEZAS</a:t>
          </a:r>
        </a:p>
      </xdr:txBody>
    </xdr:sp>
    <xdr:clientData/>
  </xdr:twoCellAnchor>
  <xdr:twoCellAnchor>
    <xdr:from>
      <xdr:col>1</xdr:col>
      <xdr:colOff>0</xdr:colOff>
      <xdr:row>17</xdr:row>
      <xdr:rowOff>0</xdr:rowOff>
    </xdr:from>
    <xdr:to>
      <xdr:col>2</xdr:col>
      <xdr:colOff>676275</xdr:colOff>
      <xdr:row>19</xdr:row>
      <xdr:rowOff>0</xdr:rowOff>
    </xdr:to>
    <xdr:sp macro="" textlink="">
      <xdr:nvSpPr>
        <xdr:cNvPr id="35" name="34 Proceso">
          <a:extLst>
            <a:ext uri="{FF2B5EF4-FFF2-40B4-BE49-F238E27FC236}">
              <a16:creationId xmlns:a16="http://schemas.microsoft.com/office/drawing/2014/main" id="{00000000-0008-0000-0E00-000023000000}"/>
            </a:ext>
          </a:extLst>
        </xdr:cNvPr>
        <xdr:cNvSpPr/>
      </xdr:nvSpPr>
      <xdr:spPr>
        <a:xfrm>
          <a:off x="695325" y="25765125"/>
          <a:ext cx="1562100" cy="438150"/>
        </a:xfrm>
        <a:prstGeom prst="flowChartProcess">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solidFill>
                <a:schemeClr val="tx1"/>
              </a:solidFill>
            </a:rPr>
            <a:t>DEBILIDADES</a:t>
          </a:r>
        </a:p>
      </xdr:txBody>
    </xdr:sp>
    <xdr:clientData/>
  </xdr:twoCellAnchor>
  <xdr:twoCellAnchor>
    <xdr:from>
      <xdr:col>3</xdr:col>
      <xdr:colOff>0</xdr:colOff>
      <xdr:row>14</xdr:row>
      <xdr:rowOff>0</xdr:rowOff>
    </xdr:from>
    <xdr:to>
      <xdr:col>5</xdr:col>
      <xdr:colOff>161925</xdr:colOff>
      <xdr:row>16</xdr:row>
      <xdr:rowOff>0</xdr:rowOff>
    </xdr:to>
    <xdr:sp macro="" textlink="">
      <xdr:nvSpPr>
        <xdr:cNvPr id="36" name="35 Proceso">
          <a:extLst>
            <a:ext uri="{FF2B5EF4-FFF2-40B4-BE49-F238E27FC236}">
              <a16:creationId xmlns:a16="http://schemas.microsoft.com/office/drawing/2014/main" id="{00000000-0008-0000-0E00-000024000000}"/>
            </a:ext>
          </a:extLst>
        </xdr:cNvPr>
        <xdr:cNvSpPr/>
      </xdr:nvSpPr>
      <xdr:spPr>
        <a:xfrm>
          <a:off x="2505075" y="25107900"/>
          <a:ext cx="2009775" cy="438150"/>
        </a:xfrm>
        <a:prstGeom prst="flowChartProcess">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ESTRATEGIAS OFENSIVAS</a:t>
          </a:r>
        </a:p>
      </xdr:txBody>
    </xdr:sp>
    <xdr:clientData/>
  </xdr:twoCellAnchor>
  <xdr:twoCellAnchor>
    <xdr:from>
      <xdr:col>6</xdr:col>
      <xdr:colOff>0</xdr:colOff>
      <xdr:row>14</xdr:row>
      <xdr:rowOff>0</xdr:rowOff>
    </xdr:from>
    <xdr:to>
      <xdr:col>7</xdr:col>
      <xdr:colOff>533400</xdr:colOff>
      <xdr:row>16</xdr:row>
      <xdr:rowOff>0</xdr:rowOff>
    </xdr:to>
    <xdr:sp macro="" textlink="">
      <xdr:nvSpPr>
        <xdr:cNvPr id="37" name="36 Proceso">
          <a:extLst>
            <a:ext uri="{FF2B5EF4-FFF2-40B4-BE49-F238E27FC236}">
              <a16:creationId xmlns:a16="http://schemas.microsoft.com/office/drawing/2014/main" id="{00000000-0008-0000-0E00-000025000000}"/>
            </a:ext>
          </a:extLst>
        </xdr:cNvPr>
        <xdr:cNvSpPr/>
      </xdr:nvSpPr>
      <xdr:spPr>
        <a:xfrm>
          <a:off x="5048250" y="25107900"/>
          <a:ext cx="1895475" cy="438150"/>
        </a:xfrm>
        <a:prstGeom prst="flowChartProcess">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ESTRATEGIAS DEFENSIVAS</a:t>
          </a:r>
        </a:p>
      </xdr:txBody>
    </xdr:sp>
    <xdr:clientData/>
  </xdr:twoCellAnchor>
  <xdr:twoCellAnchor>
    <xdr:from>
      <xdr:col>3</xdr:col>
      <xdr:colOff>0</xdr:colOff>
      <xdr:row>17</xdr:row>
      <xdr:rowOff>0</xdr:rowOff>
    </xdr:from>
    <xdr:to>
      <xdr:col>5</xdr:col>
      <xdr:colOff>161925</xdr:colOff>
      <xdr:row>19</xdr:row>
      <xdr:rowOff>0</xdr:rowOff>
    </xdr:to>
    <xdr:sp macro="" textlink="">
      <xdr:nvSpPr>
        <xdr:cNvPr id="38" name="37 Proceso">
          <a:extLst>
            <a:ext uri="{FF2B5EF4-FFF2-40B4-BE49-F238E27FC236}">
              <a16:creationId xmlns:a16="http://schemas.microsoft.com/office/drawing/2014/main" id="{00000000-0008-0000-0E00-000026000000}"/>
            </a:ext>
          </a:extLst>
        </xdr:cNvPr>
        <xdr:cNvSpPr/>
      </xdr:nvSpPr>
      <xdr:spPr>
        <a:xfrm>
          <a:off x="2505075" y="25765125"/>
          <a:ext cx="2009775" cy="438150"/>
        </a:xfrm>
        <a:prstGeom prst="flowChartProcess">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ESTRATEGIAS DE REORIENTACIÓN</a:t>
          </a:r>
        </a:p>
      </xdr:txBody>
    </xdr:sp>
    <xdr:clientData/>
  </xdr:twoCellAnchor>
  <xdr:twoCellAnchor>
    <xdr:from>
      <xdr:col>6</xdr:col>
      <xdr:colOff>0</xdr:colOff>
      <xdr:row>17</xdr:row>
      <xdr:rowOff>0</xdr:rowOff>
    </xdr:from>
    <xdr:to>
      <xdr:col>7</xdr:col>
      <xdr:colOff>533400</xdr:colOff>
      <xdr:row>19</xdr:row>
      <xdr:rowOff>0</xdr:rowOff>
    </xdr:to>
    <xdr:sp macro="" textlink="">
      <xdr:nvSpPr>
        <xdr:cNvPr id="39" name="38 Proceso">
          <a:extLst>
            <a:ext uri="{FF2B5EF4-FFF2-40B4-BE49-F238E27FC236}">
              <a16:creationId xmlns:a16="http://schemas.microsoft.com/office/drawing/2014/main" id="{00000000-0008-0000-0E00-000027000000}"/>
            </a:ext>
          </a:extLst>
        </xdr:cNvPr>
        <xdr:cNvSpPr/>
      </xdr:nvSpPr>
      <xdr:spPr>
        <a:xfrm>
          <a:off x="5048250" y="25765125"/>
          <a:ext cx="1895475" cy="438150"/>
        </a:xfrm>
        <a:prstGeom prst="flowChartProcess">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ESTRATEGIAS DE SUPERVIVENCIA</a:t>
          </a:r>
        </a:p>
      </xdr:txBody>
    </xdr:sp>
    <xdr:clientData/>
  </xdr:twoCellAnchor>
  <xdr:twoCellAnchor editAs="oneCell">
    <xdr:from>
      <xdr:col>1</xdr:col>
      <xdr:colOff>85725</xdr:colOff>
      <xdr:row>90</xdr:row>
      <xdr:rowOff>190500</xdr:rowOff>
    </xdr:from>
    <xdr:to>
      <xdr:col>1</xdr:col>
      <xdr:colOff>495300</xdr:colOff>
      <xdr:row>92</xdr:row>
      <xdr:rowOff>161925</xdr:rowOff>
    </xdr:to>
    <xdr:pic>
      <xdr:nvPicPr>
        <xdr:cNvPr id="19" name="Picture 3">
          <a:hlinkClick xmlns:r="http://schemas.openxmlformats.org/officeDocument/2006/relationships" r:id="rId5"/>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781050" y="22602825"/>
          <a:ext cx="409575" cy="409575"/>
        </a:xfrm>
        <a:prstGeom prst="rect">
          <a:avLst/>
        </a:prstGeom>
        <a:noFill/>
        <a:ln w="1">
          <a:noFill/>
          <a:miter lim="800000"/>
          <a:headEnd/>
          <a:tailEnd type="none" w="med" len="med"/>
        </a:ln>
        <a:effectLst/>
      </xdr:spPr>
    </xdr:pic>
    <xdr:clientData/>
  </xdr:twoCellAnchor>
  <xdr:twoCellAnchor>
    <xdr:from>
      <xdr:col>1</xdr:col>
      <xdr:colOff>609600</xdr:colOff>
      <xdr:row>90</xdr:row>
      <xdr:rowOff>114300</xdr:rowOff>
    </xdr:from>
    <xdr:to>
      <xdr:col>3</xdr:col>
      <xdr:colOff>315450</xdr:colOff>
      <xdr:row>93</xdr:row>
      <xdr:rowOff>47625</xdr:rowOff>
    </xdr:to>
    <xdr:sp macro="" textlink="">
      <xdr:nvSpPr>
        <xdr:cNvPr id="20" name="19 Rectángulo">
          <a:extLst>
            <a:ext uri="{FF2B5EF4-FFF2-40B4-BE49-F238E27FC236}">
              <a16:creationId xmlns:a16="http://schemas.microsoft.com/office/drawing/2014/main" id="{00000000-0008-0000-0E00-000014000000}"/>
            </a:ext>
          </a:extLst>
        </xdr:cNvPr>
        <xdr:cNvSpPr/>
      </xdr:nvSpPr>
      <xdr:spPr>
        <a:xfrm>
          <a:off x="1304925" y="2252662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9. PEST</a:t>
          </a:r>
          <a:endParaRPr lang="es-ES"/>
        </a:p>
      </xdr:txBody>
    </xdr:sp>
    <xdr:clientData/>
  </xdr:twoCellAnchor>
  <xdr:twoCellAnchor>
    <xdr:from>
      <xdr:col>3</xdr:col>
      <xdr:colOff>561975</xdr:colOff>
      <xdr:row>90</xdr:row>
      <xdr:rowOff>114300</xdr:rowOff>
    </xdr:from>
    <xdr:to>
      <xdr:col>5</xdr:col>
      <xdr:colOff>58275</xdr:colOff>
      <xdr:row>93</xdr:row>
      <xdr:rowOff>47625</xdr:rowOff>
    </xdr:to>
    <xdr:sp macro="" textlink="">
      <xdr:nvSpPr>
        <xdr:cNvPr id="21" name="20 Rectángulo">
          <a:extLst>
            <a:ext uri="{FF2B5EF4-FFF2-40B4-BE49-F238E27FC236}">
              <a16:creationId xmlns:a16="http://schemas.microsoft.com/office/drawing/2014/main" id="{00000000-0008-0000-0E00-000015000000}"/>
            </a:ext>
          </a:extLst>
        </xdr:cNvPr>
        <xdr:cNvSpPr/>
      </xdr:nvSpPr>
      <xdr:spPr>
        <a:xfrm>
          <a:off x="3067050" y="2252662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fontAlgn="base"/>
          <a:r>
            <a:rPr lang="es-ES" sz="1100">
              <a:solidFill>
                <a:schemeClr val="lt1"/>
              </a:solidFill>
              <a:latin typeface="+mn-lt"/>
              <a:ea typeface="+mn-ea"/>
              <a:cs typeface="+mn-cs"/>
            </a:rPr>
            <a:t>11. MATRIZ CAME</a:t>
          </a:r>
          <a:endParaRPr lang="es-ES" sz="1100" baseline="0">
            <a:solidFill>
              <a:schemeClr val="lt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742950</xdr:colOff>
      <xdr:row>35</xdr:row>
      <xdr:rowOff>19050</xdr:rowOff>
    </xdr:from>
    <xdr:to>
      <xdr:col>6</xdr:col>
      <xdr:colOff>314325</xdr:colOff>
      <xdr:row>36</xdr:row>
      <xdr:rowOff>209550</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a:off x="4933950" y="8201025"/>
          <a:ext cx="409575" cy="409575"/>
        </a:xfrm>
        <a:prstGeom prst="rect">
          <a:avLst/>
        </a:prstGeom>
        <a:noFill/>
        <a:ln w="1">
          <a:noFill/>
          <a:miter lim="800000"/>
          <a:headEnd/>
          <a:tailEnd type="none" w="med" len="med"/>
        </a:ln>
        <a:effectLst/>
      </xdr:spPr>
    </xdr:pic>
    <xdr:clientData/>
  </xdr:twoCellAnchor>
  <xdr:twoCellAnchor>
    <xdr:from>
      <xdr:col>0</xdr:col>
      <xdr:colOff>180975</xdr:colOff>
      <xdr:row>1</xdr:row>
      <xdr:rowOff>0</xdr:rowOff>
    </xdr:from>
    <xdr:to>
      <xdr:col>1</xdr:col>
      <xdr:colOff>438150</xdr:colOff>
      <xdr:row>2</xdr:row>
      <xdr:rowOff>95250</xdr:rowOff>
    </xdr:to>
    <xdr:sp macro="" textlink="">
      <xdr:nvSpPr>
        <xdr:cNvPr id="4" name="3 Rectángulo">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80975" y="219075"/>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104775</xdr:colOff>
      <xdr:row>11</xdr:row>
      <xdr:rowOff>0</xdr:rowOff>
    </xdr:from>
    <xdr:to>
      <xdr:col>0</xdr:col>
      <xdr:colOff>647700</xdr:colOff>
      <xdr:row>13</xdr:row>
      <xdr:rowOff>59531</xdr:rowOff>
    </xdr:to>
    <xdr:pic>
      <xdr:nvPicPr>
        <xdr:cNvPr id="5" name="4 Imagen" descr="Imagen escribir.jp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cstate="print"/>
        <a:stretch>
          <a:fillRect/>
        </a:stretch>
      </xdr:blipFill>
      <xdr:spPr>
        <a:xfrm>
          <a:off x="104775" y="2447925"/>
          <a:ext cx="542925" cy="526256"/>
        </a:xfrm>
        <a:prstGeom prst="rect">
          <a:avLst/>
        </a:prstGeom>
      </xdr:spPr>
    </xdr:pic>
    <xdr:clientData/>
  </xdr:twoCellAnchor>
  <xdr:twoCellAnchor>
    <xdr:from>
      <xdr:col>1</xdr:col>
      <xdr:colOff>600075</xdr:colOff>
      <xdr:row>34</xdr:row>
      <xdr:rowOff>133350</xdr:rowOff>
    </xdr:from>
    <xdr:to>
      <xdr:col>3</xdr:col>
      <xdr:colOff>439275</xdr:colOff>
      <xdr:row>37</xdr:row>
      <xdr:rowOff>66675</xdr:rowOff>
    </xdr:to>
    <xdr:sp macro="" textlink="">
      <xdr:nvSpPr>
        <xdr:cNvPr id="6" name="5 Rectángulo">
          <a:extLst>
            <a:ext uri="{FF2B5EF4-FFF2-40B4-BE49-F238E27FC236}">
              <a16:creationId xmlns:a16="http://schemas.microsoft.com/office/drawing/2014/main" id="{00000000-0008-0000-0F00-000006000000}"/>
            </a:ext>
          </a:extLst>
        </xdr:cNvPr>
        <xdr:cNvSpPr/>
      </xdr:nvSpPr>
      <xdr:spPr>
        <a:xfrm>
          <a:off x="1438275" y="80962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10. IDENTIFICACIÓN DE </a:t>
          </a:r>
          <a:r>
            <a:rPr lang="es-ES" sz="1100" baseline="0">
              <a:solidFill>
                <a:schemeClr val="lt1"/>
              </a:solidFill>
              <a:latin typeface="+mn-lt"/>
              <a:ea typeface="+mn-ea"/>
              <a:cs typeface="+mn-cs"/>
            </a:rPr>
            <a:t>ESTRATEGIAS</a:t>
          </a:r>
          <a:endParaRPr lang="es-ES" sz="1100">
            <a:solidFill>
              <a:schemeClr val="lt1"/>
            </a:solidFill>
            <a:latin typeface="+mn-lt"/>
            <a:ea typeface="+mn-ea"/>
            <a:cs typeface="+mn-cs"/>
          </a:endParaRPr>
        </a:p>
      </xdr:txBody>
    </xdr:sp>
    <xdr:clientData/>
  </xdr:twoCellAnchor>
  <xdr:twoCellAnchor editAs="oneCell">
    <xdr:from>
      <xdr:col>1</xdr:col>
      <xdr:colOff>66675</xdr:colOff>
      <xdr:row>35</xdr:row>
      <xdr:rowOff>0</xdr:rowOff>
    </xdr:from>
    <xdr:to>
      <xdr:col>1</xdr:col>
      <xdr:colOff>476250</xdr:colOff>
      <xdr:row>36</xdr:row>
      <xdr:rowOff>190500</xdr:rowOff>
    </xdr:to>
    <xdr:pic>
      <xdr:nvPicPr>
        <xdr:cNvPr id="7" name="Picture 3">
          <a:hlinkClick xmlns:r="http://schemas.openxmlformats.org/officeDocument/2006/relationships" r:id="rId5"/>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rot="10800000">
          <a:off x="904875" y="8181975"/>
          <a:ext cx="409575" cy="409575"/>
        </a:xfrm>
        <a:prstGeom prst="rect">
          <a:avLst/>
        </a:prstGeom>
        <a:noFill/>
        <a:ln w="1">
          <a:noFill/>
          <a:miter lim="800000"/>
          <a:headEnd/>
          <a:tailEnd type="none" w="med" len="med"/>
        </a:ln>
        <a:effectLst/>
      </xdr:spPr>
    </xdr:pic>
    <xdr:clientData/>
  </xdr:twoCellAnchor>
  <xdr:twoCellAnchor>
    <xdr:from>
      <xdr:col>3</xdr:col>
      <xdr:colOff>714375</xdr:colOff>
      <xdr:row>34</xdr:row>
      <xdr:rowOff>133350</xdr:rowOff>
    </xdr:from>
    <xdr:to>
      <xdr:col>5</xdr:col>
      <xdr:colOff>553575</xdr:colOff>
      <xdr:row>37</xdr:row>
      <xdr:rowOff>66675</xdr:rowOff>
    </xdr:to>
    <xdr:sp macro="" textlink="">
      <xdr:nvSpPr>
        <xdr:cNvPr id="8" name="7 Rectángulo">
          <a:extLst>
            <a:ext uri="{FF2B5EF4-FFF2-40B4-BE49-F238E27FC236}">
              <a16:creationId xmlns:a16="http://schemas.microsoft.com/office/drawing/2014/main" id="{00000000-0008-0000-0F00-000008000000}"/>
            </a:ext>
          </a:extLst>
        </xdr:cNvPr>
        <xdr:cNvSpPr/>
      </xdr:nvSpPr>
      <xdr:spPr>
        <a:xfrm>
          <a:off x="3228975" y="80962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RESUMEN ESTRATÉGICO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1</xdr:row>
      <xdr:rowOff>66675</xdr:rowOff>
    </xdr:from>
    <xdr:to>
      <xdr:col>1</xdr:col>
      <xdr:colOff>962025</xdr:colOff>
      <xdr:row>2</xdr:row>
      <xdr:rowOff>161925</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247650" y="66675"/>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4</xdr:col>
      <xdr:colOff>457200</xdr:colOff>
      <xdr:row>111</xdr:row>
      <xdr:rowOff>123825</xdr:rowOff>
    </xdr:from>
    <xdr:to>
      <xdr:col>5</xdr:col>
      <xdr:colOff>9525</xdr:colOff>
      <xdr:row>113</xdr:row>
      <xdr:rowOff>95250</xdr:rowOff>
    </xdr:to>
    <xdr:pic>
      <xdr:nvPicPr>
        <xdr:cNvPr id="3" name="Picture 3">
          <a:hlinkClick xmlns:r="http://schemas.openxmlformats.org/officeDocument/2006/relationships" r:id="rId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581525" y="25974675"/>
          <a:ext cx="409575" cy="409575"/>
        </a:xfrm>
        <a:prstGeom prst="rect">
          <a:avLst/>
        </a:prstGeom>
        <a:noFill/>
        <a:ln w="1">
          <a:noFill/>
          <a:miter lim="800000"/>
          <a:headEnd/>
          <a:tailEnd type="none" w="med" len="med"/>
        </a:ln>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0</xdr:colOff>
      <xdr:row>28</xdr:row>
      <xdr:rowOff>0</xdr:rowOff>
    </xdr:from>
    <xdr:to>
      <xdr:col>5</xdr:col>
      <xdr:colOff>628650</xdr:colOff>
      <xdr:row>29</xdr:row>
      <xdr:rowOff>200025</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2667000" y="6715125"/>
          <a:ext cx="1162050" cy="41910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542925</xdr:colOff>
      <xdr:row>36</xdr:row>
      <xdr:rowOff>123825</xdr:rowOff>
    </xdr:from>
    <xdr:to>
      <xdr:col>5</xdr:col>
      <xdr:colOff>95250</xdr:colOff>
      <xdr:row>39</xdr:row>
      <xdr:rowOff>57150</xdr:rowOff>
    </xdr:to>
    <xdr:sp macro="" textlink="">
      <xdr:nvSpPr>
        <xdr:cNvPr id="5" name="4 Rectángulo">
          <a:extLst>
            <a:ext uri="{FF2B5EF4-FFF2-40B4-BE49-F238E27FC236}">
              <a16:creationId xmlns:a16="http://schemas.microsoft.com/office/drawing/2014/main" id="{00000000-0008-0000-0100-000005000000}"/>
            </a:ext>
          </a:extLst>
        </xdr:cNvPr>
        <xdr:cNvSpPr/>
      </xdr:nvSpPr>
      <xdr:spPr>
        <a:xfrm>
          <a:off x="1381125" y="9010650"/>
          <a:ext cx="145732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INDICE</a:t>
          </a:r>
          <a:endParaRPr lang="es-ES"/>
        </a:p>
      </xdr:txBody>
    </xdr:sp>
    <xdr:clientData/>
  </xdr:twoCellAnchor>
  <xdr:twoCellAnchor editAs="oneCell">
    <xdr:from>
      <xdr:col>3</xdr:col>
      <xdr:colOff>9525</xdr:colOff>
      <xdr:row>37</xdr:row>
      <xdr:rowOff>0</xdr:rowOff>
    </xdr:from>
    <xdr:to>
      <xdr:col>3</xdr:col>
      <xdr:colOff>419100</xdr:colOff>
      <xdr:row>38</xdr:row>
      <xdr:rowOff>190500</xdr:rowOff>
    </xdr:to>
    <xdr:pic>
      <xdr:nvPicPr>
        <xdr:cNvPr id="6" name="Picture 3">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rot="10800000">
          <a:off x="847725" y="9105900"/>
          <a:ext cx="409575" cy="409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133349</xdr:colOff>
      <xdr:row>0</xdr:row>
      <xdr:rowOff>123825</xdr:rowOff>
    </xdr:from>
    <xdr:to>
      <xdr:col>1</xdr:col>
      <xdr:colOff>600074</xdr:colOff>
      <xdr:row>2</xdr:row>
      <xdr:rowOff>0</xdr:rowOff>
    </xdr:to>
    <xdr:sp macro="" textlink="">
      <xdr:nvSpPr>
        <xdr:cNvPr id="3" name="2 Rectángulo">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33349" y="1238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114326</xdr:colOff>
      <xdr:row>29</xdr:row>
      <xdr:rowOff>133356</xdr:rowOff>
    </xdr:from>
    <xdr:to>
      <xdr:col>0</xdr:col>
      <xdr:colOff>657251</xdr:colOff>
      <xdr:row>32</xdr:row>
      <xdr:rowOff>2387</xdr:rowOff>
    </xdr:to>
    <xdr:pic>
      <xdr:nvPicPr>
        <xdr:cNvPr id="5" name="4 Imagen" descr="Imagen escribir.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stretch>
          <a:fillRect/>
        </a:stretch>
      </xdr:blipFill>
      <xdr:spPr>
        <a:xfrm>
          <a:off x="114326" y="9658356"/>
          <a:ext cx="542925" cy="526256"/>
        </a:xfrm>
        <a:prstGeom prst="rect">
          <a:avLst/>
        </a:prstGeom>
      </xdr:spPr>
    </xdr:pic>
    <xdr:clientData/>
  </xdr:twoCellAnchor>
  <xdr:twoCellAnchor editAs="oneCell">
    <xdr:from>
      <xdr:col>5</xdr:col>
      <xdr:colOff>342900</xdr:colOff>
      <xdr:row>34</xdr:row>
      <xdr:rowOff>209550</xdr:rowOff>
    </xdr:from>
    <xdr:to>
      <xdr:col>5</xdr:col>
      <xdr:colOff>752475</xdr:colOff>
      <xdr:row>36</xdr:row>
      <xdr:rowOff>171450</xdr:rowOff>
    </xdr:to>
    <xdr:pic>
      <xdr:nvPicPr>
        <xdr:cNvPr id="9" name="Picture 3">
          <a:hlinkClick xmlns:r="http://schemas.openxmlformats.org/officeDocument/2006/relationships" r:id="rId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4762500" y="9096375"/>
          <a:ext cx="409575" cy="409575"/>
        </a:xfrm>
        <a:prstGeom prst="rect">
          <a:avLst/>
        </a:prstGeom>
        <a:noFill/>
        <a:ln w="1">
          <a:noFill/>
          <a:miter lim="800000"/>
          <a:headEnd/>
          <a:tailEnd type="none" w="med" len="med"/>
        </a:ln>
        <a:effectLst/>
      </xdr:spPr>
    </xdr:pic>
    <xdr:clientData/>
  </xdr:twoCellAnchor>
  <xdr:twoCellAnchor>
    <xdr:from>
      <xdr:col>1</xdr:col>
      <xdr:colOff>542925</xdr:colOff>
      <xdr:row>34</xdr:row>
      <xdr:rowOff>123825</xdr:rowOff>
    </xdr:from>
    <xdr:to>
      <xdr:col>3</xdr:col>
      <xdr:colOff>81525</xdr:colOff>
      <xdr:row>37</xdr:row>
      <xdr:rowOff>57150</xdr:rowOff>
    </xdr:to>
    <xdr:sp macro="" textlink="">
      <xdr:nvSpPr>
        <xdr:cNvPr id="10" name="9 Rectángulo">
          <a:extLst>
            <a:ext uri="{FF2B5EF4-FFF2-40B4-BE49-F238E27FC236}">
              <a16:creationId xmlns:a16="http://schemas.microsoft.com/office/drawing/2014/main" id="{00000000-0008-0000-0200-00000A000000}"/>
            </a:ext>
          </a:extLst>
        </xdr:cNvPr>
        <xdr:cNvSpPr/>
      </xdr:nvSpPr>
      <xdr:spPr>
        <a:xfrm>
          <a:off x="1381125" y="90106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INDICE</a:t>
          </a:r>
          <a:endParaRPr lang="es-ES"/>
        </a:p>
      </xdr:txBody>
    </xdr:sp>
    <xdr:clientData/>
  </xdr:twoCellAnchor>
  <xdr:twoCellAnchor>
    <xdr:from>
      <xdr:col>3</xdr:col>
      <xdr:colOff>371474</xdr:colOff>
      <xdr:row>34</xdr:row>
      <xdr:rowOff>123825</xdr:rowOff>
    </xdr:from>
    <xdr:to>
      <xdr:col>5</xdr:col>
      <xdr:colOff>138674</xdr:colOff>
      <xdr:row>37</xdr:row>
      <xdr:rowOff>57150</xdr:rowOff>
    </xdr:to>
    <xdr:sp macro="" textlink="">
      <xdr:nvSpPr>
        <xdr:cNvPr id="11" name="10 Rectángulo">
          <a:extLst>
            <a:ext uri="{FF2B5EF4-FFF2-40B4-BE49-F238E27FC236}">
              <a16:creationId xmlns:a16="http://schemas.microsoft.com/office/drawing/2014/main" id="{00000000-0008-0000-0200-00000B000000}"/>
            </a:ext>
          </a:extLst>
        </xdr:cNvPr>
        <xdr:cNvSpPr/>
      </xdr:nvSpPr>
      <xdr:spPr>
        <a:xfrm>
          <a:off x="3114674" y="90106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2. VISIÓN</a:t>
          </a:r>
          <a:r>
            <a:rPr lang="es-ES" sz="1100" baseline="0">
              <a:solidFill>
                <a:schemeClr val="lt1"/>
              </a:solidFill>
              <a:latin typeface="+mn-lt"/>
              <a:ea typeface="+mn-ea"/>
              <a:cs typeface="+mn-cs"/>
            </a:rPr>
            <a:t> </a:t>
          </a:r>
          <a:endParaRPr lang="es-ES"/>
        </a:p>
      </xdr:txBody>
    </xdr:sp>
    <xdr:clientData/>
  </xdr:twoCellAnchor>
  <xdr:twoCellAnchor editAs="oneCell">
    <xdr:from>
      <xdr:col>1</xdr:col>
      <xdr:colOff>9525</xdr:colOff>
      <xdr:row>35</xdr:row>
      <xdr:rowOff>0</xdr:rowOff>
    </xdr:from>
    <xdr:to>
      <xdr:col>1</xdr:col>
      <xdr:colOff>419100</xdr:colOff>
      <xdr:row>36</xdr:row>
      <xdr:rowOff>190500</xdr:rowOff>
    </xdr:to>
    <xdr:pic>
      <xdr:nvPicPr>
        <xdr:cNvPr id="12" name="Picture 3">
          <a:hlinkClick xmlns:r="http://schemas.openxmlformats.org/officeDocument/2006/relationships" r:id="rId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rot="10800000">
          <a:off x="847725" y="9677400"/>
          <a:ext cx="409575" cy="409575"/>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180975</xdr:colOff>
      <xdr:row>0</xdr:row>
      <xdr:rowOff>133350</xdr:rowOff>
    </xdr:from>
    <xdr:to>
      <xdr:col>1</xdr:col>
      <xdr:colOff>647700</xdr:colOff>
      <xdr:row>2</xdr:row>
      <xdr:rowOff>28575</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80975" y="133350"/>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142876</xdr:colOff>
      <xdr:row>27</xdr:row>
      <xdr:rowOff>152400</xdr:rowOff>
    </xdr:from>
    <xdr:to>
      <xdr:col>0</xdr:col>
      <xdr:colOff>685801</xdr:colOff>
      <xdr:row>30</xdr:row>
      <xdr:rowOff>21431</xdr:rowOff>
    </xdr:to>
    <xdr:pic>
      <xdr:nvPicPr>
        <xdr:cNvPr id="7" name="6 Imagen" descr="Imagen escribir.jp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stretch>
          <a:fillRect/>
        </a:stretch>
      </xdr:blipFill>
      <xdr:spPr>
        <a:xfrm>
          <a:off x="142876" y="8362950"/>
          <a:ext cx="542925" cy="526256"/>
        </a:xfrm>
        <a:prstGeom prst="rect">
          <a:avLst/>
        </a:prstGeom>
      </xdr:spPr>
    </xdr:pic>
    <xdr:clientData/>
  </xdr:twoCellAnchor>
  <xdr:twoCellAnchor>
    <xdr:from>
      <xdr:col>1</xdr:col>
      <xdr:colOff>190501</xdr:colOff>
      <xdr:row>33</xdr:row>
      <xdr:rowOff>0</xdr:rowOff>
    </xdr:from>
    <xdr:to>
      <xdr:col>2</xdr:col>
      <xdr:colOff>552451</xdr:colOff>
      <xdr:row>36</xdr:row>
      <xdr:rowOff>142875</xdr:rowOff>
    </xdr:to>
    <xdr:sp macro="" textlink="">
      <xdr:nvSpPr>
        <xdr:cNvPr id="8" name="7 Elipse">
          <a:extLst>
            <a:ext uri="{FF2B5EF4-FFF2-40B4-BE49-F238E27FC236}">
              <a16:creationId xmlns:a16="http://schemas.microsoft.com/office/drawing/2014/main" id="{00000000-0008-0000-0300-000008000000}"/>
            </a:ext>
          </a:extLst>
        </xdr:cNvPr>
        <xdr:cNvSpPr/>
      </xdr:nvSpPr>
      <xdr:spPr>
        <a:xfrm>
          <a:off x="1028701" y="8248650"/>
          <a:ext cx="1200150" cy="914400"/>
        </a:xfrm>
        <a:prstGeom prst="ellipse">
          <a:avLst/>
        </a:prstGeom>
        <a:solidFill>
          <a:srgbClr val="87892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Misión </a:t>
          </a:r>
        </a:p>
      </xdr:txBody>
    </xdr:sp>
    <xdr:clientData/>
  </xdr:twoCellAnchor>
  <xdr:twoCellAnchor>
    <xdr:from>
      <xdr:col>5</xdr:col>
      <xdr:colOff>342900</xdr:colOff>
      <xdr:row>33</xdr:row>
      <xdr:rowOff>0</xdr:rowOff>
    </xdr:from>
    <xdr:to>
      <xdr:col>6</xdr:col>
      <xdr:colOff>771525</xdr:colOff>
      <xdr:row>36</xdr:row>
      <xdr:rowOff>152400</xdr:rowOff>
    </xdr:to>
    <xdr:sp macro="" textlink="">
      <xdr:nvSpPr>
        <xdr:cNvPr id="9" name="8 Elipse">
          <a:extLst>
            <a:ext uri="{FF2B5EF4-FFF2-40B4-BE49-F238E27FC236}">
              <a16:creationId xmlns:a16="http://schemas.microsoft.com/office/drawing/2014/main" id="{00000000-0008-0000-0300-000009000000}"/>
            </a:ext>
          </a:extLst>
        </xdr:cNvPr>
        <xdr:cNvSpPr/>
      </xdr:nvSpPr>
      <xdr:spPr>
        <a:xfrm>
          <a:off x="4533900" y="8143875"/>
          <a:ext cx="1266825" cy="809625"/>
        </a:xfrm>
        <a:prstGeom prst="ellipse">
          <a:avLst/>
        </a:prstGeom>
        <a:solidFill>
          <a:srgbClr val="87892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Visión </a:t>
          </a:r>
        </a:p>
      </xdr:txBody>
    </xdr:sp>
    <xdr:clientData/>
  </xdr:twoCellAnchor>
  <xdr:twoCellAnchor>
    <xdr:from>
      <xdr:col>3</xdr:col>
      <xdr:colOff>1</xdr:colOff>
      <xdr:row>33</xdr:row>
      <xdr:rowOff>190499</xdr:rowOff>
    </xdr:from>
    <xdr:to>
      <xdr:col>5</xdr:col>
      <xdr:colOff>209551</xdr:colOff>
      <xdr:row>35</xdr:row>
      <xdr:rowOff>219074</xdr:rowOff>
    </xdr:to>
    <xdr:sp macro="" textlink="">
      <xdr:nvSpPr>
        <xdr:cNvPr id="11" name="10 Pentágono">
          <a:extLst>
            <a:ext uri="{FF2B5EF4-FFF2-40B4-BE49-F238E27FC236}">
              <a16:creationId xmlns:a16="http://schemas.microsoft.com/office/drawing/2014/main" id="{00000000-0008-0000-0300-00000B000000}"/>
            </a:ext>
          </a:extLst>
        </xdr:cNvPr>
        <xdr:cNvSpPr/>
      </xdr:nvSpPr>
      <xdr:spPr>
        <a:xfrm>
          <a:off x="2514601" y="8553449"/>
          <a:ext cx="1885950" cy="4667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Procesos</a:t>
          </a:r>
          <a:r>
            <a:rPr lang="es-ES" sz="1100" baseline="0"/>
            <a:t> cotidianos</a:t>
          </a:r>
          <a:endParaRPr lang="es-ES" sz="1100"/>
        </a:p>
      </xdr:txBody>
    </xdr:sp>
    <xdr:clientData/>
  </xdr:twoCellAnchor>
  <xdr:twoCellAnchor editAs="oneCell">
    <xdr:from>
      <xdr:col>5</xdr:col>
      <xdr:colOff>495300</xdr:colOff>
      <xdr:row>38</xdr:row>
      <xdr:rowOff>200025</xdr:rowOff>
    </xdr:from>
    <xdr:to>
      <xdr:col>6</xdr:col>
      <xdr:colOff>66675</xdr:colOff>
      <xdr:row>40</xdr:row>
      <xdr:rowOff>171450</xdr:rowOff>
    </xdr:to>
    <xdr:pic>
      <xdr:nvPicPr>
        <xdr:cNvPr id="10" name="Picture 3">
          <a:hlinkClick xmlns:r="http://schemas.openxmlformats.org/officeDocument/2006/relationships" r:id="rId3"/>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4686300" y="9658350"/>
          <a:ext cx="409575" cy="409575"/>
        </a:xfrm>
        <a:prstGeom prst="rect">
          <a:avLst/>
        </a:prstGeom>
        <a:noFill/>
        <a:ln w="1">
          <a:noFill/>
          <a:miter lim="800000"/>
          <a:headEnd/>
          <a:tailEnd type="none" w="med" len="med"/>
        </a:ln>
        <a:effectLst/>
      </xdr:spPr>
    </xdr:pic>
    <xdr:clientData/>
  </xdr:twoCellAnchor>
  <xdr:twoCellAnchor>
    <xdr:from>
      <xdr:col>1</xdr:col>
      <xdr:colOff>542924</xdr:colOff>
      <xdr:row>38</xdr:row>
      <xdr:rowOff>123825</xdr:rowOff>
    </xdr:from>
    <xdr:to>
      <xdr:col>3</xdr:col>
      <xdr:colOff>310124</xdr:colOff>
      <xdr:row>41</xdr:row>
      <xdr:rowOff>57150</xdr:rowOff>
    </xdr:to>
    <xdr:sp macro="" textlink="">
      <xdr:nvSpPr>
        <xdr:cNvPr id="12" name="11 Rectángulo">
          <a:extLst>
            <a:ext uri="{FF2B5EF4-FFF2-40B4-BE49-F238E27FC236}">
              <a16:creationId xmlns:a16="http://schemas.microsoft.com/office/drawing/2014/main" id="{00000000-0008-0000-0300-00000C000000}"/>
            </a:ext>
          </a:extLst>
        </xdr:cNvPr>
        <xdr:cNvSpPr/>
      </xdr:nvSpPr>
      <xdr:spPr>
        <a:xfrm>
          <a:off x="1381124" y="95821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1. MISIÓN</a:t>
          </a:r>
          <a:endParaRPr lang="es-ES"/>
        </a:p>
      </xdr:txBody>
    </xdr:sp>
    <xdr:clientData/>
  </xdr:twoCellAnchor>
  <xdr:twoCellAnchor>
    <xdr:from>
      <xdr:col>3</xdr:col>
      <xdr:colOff>542924</xdr:colOff>
      <xdr:row>38</xdr:row>
      <xdr:rowOff>123825</xdr:rowOff>
    </xdr:from>
    <xdr:to>
      <xdr:col>5</xdr:col>
      <xdr:colOff>310124</xdr:colOff>
      <xdr:row>41</xdr:row>
      <xdr:rowOff>57150</xdr:rowOff>
    </xdr:to>
    <xdr:sp macro="" textlink="">
      <xdr:nvSpPr>
        <xdr:cNvPr id="13" name="12 Rectángulo">
          <a:extLst>
            <a:ext uri="{FF2B5EF4-FFF2-40B4-BE49-F238E27FC236}">
              <a16:creationId xmlns:a16="http://schemas.microsoft.com/office/drawing/2014/main" id="{00000000-0008-0000-0300-00000D000000}"/>
            </a:ext>
          </a:extLst>
        </xdr:cNvPr>
        <xdr:cNvSpPr/>
      </xdr:nvSpPr>
      <xdr:spPr>
        <a:xfrm>
          <a:off x="3057524" y="95821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3. VALORES</a:t>
          </a:r>
          <a:r>
            <a:rPr lang="es-ES" sz="1100" baseline="0">
              <a:solidFill>
                <a:schemeClr val="lt1"/>
              </a:solidFill>
              <a:latin typeface="+mn-lt"/>
              <a:ea typeface="+mn-ea"/>
              <a:cs typeface="+mn-cs"/>
            </a:rPr>
            <a:t> </a:t>
          </a:r>
          <a:endParaRPr lang="es-ES"/>
        </a:p>
      </xdr:txBody>
    </xdr:sp>
    <xdr:clientData/>
  </xdr:twoCellAnchor>
  <xdr:twoCellAnchor editAs="oneCell">
    <xdr:from>
      <xdr:col>1</xdr:col>
      <xdr:colOff>9525</xdr:colOff>
      <xdr:row>39</xdr:row>
      <xdr:rowOff>0</xdr:rowOff>
    </xdr:from>
    <xdr:to>
      <xdr:col>1</xdr:col>
      <xdr:colOff>419100</xdr:colOff>
      <xdr:row>40</xdr:row>
      <xdr:rowOff>190500</xdr:rowOff>
    </xdr:to>
    <xdr:pic>
      <xdr:nvPicPr>
        <xdr:cNvPr id="14" name="Picture 3">
          <a:hlinkClick xmlns:r="http://schemas.openxmlformats.org/officeDocument/2006/relationships" r:id="rId5"/>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114300</xdr:rowOff>
    </xdr:from>
    <xdr:to>
      <xdr:col>1</xdr:col>
      <xdr:colOff>552450</xdr:colOff>
      <xdr:row>2</xdr:row>
      <xdr:rowOff>0</xdr:rowOff>
    </xdr:to>
    <xdr:sp macro="" textlink="">
      <xdr:nvSpPr>
        <xdr:cNvPr id="6" name="5 Rectángulo">
          <a:hlinkClick xmlns:r="http://schemas.openxmlformats.org/officeDocument/2006/relationships" r:id="rId1"/>
          <a:extLst>
            <a:ext uri="{FF2B5EF4-FFF2-40B4-BE49-F238E27FC236}">
              <a16:creationId xmlns:a16="http://schemas.microsoft.com/office/drawing/2014/main" id="{00000000-0008-0000-0400-000006000000}"/>
            </a:ext>
          </a:extLst>
        </xdr:cNvPr>
        <xdr:cNvSpPr/>
      </xdr:nvSpPr>
      <xdr:spPr>
        <a:xfrm>
          <a:off x="85725" y="114300"/>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495300</xdr:colOff>
      <xdr:row>38</xdr:row>
      <xdr:rowOff>209550</xdr:rowOff>
    </xdr:from>
    <xdr:to>
      <xdr:col>6</xdr:col>
      <xdr:colOff>66675</xdr:colOff>
      <xdr:row>40</xdr:row>
      <xdr:rowOff>171450</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686300" y="10001250"/>
          <a:ext cx="409575" cy="409575"/>
        </a:xfrm>
        <a:prstGeom prst="rect">
          <a:avLst/>
        </a:prstGeom>
        <a:noFill/>
        <a:ln w="1">
          <a:noFill/>
          <a:miter lim="800000"/>
          <a:headEnd/>
          <a:tailEnd type="none" w="med" len="med"/>
        </a:ln>
        <a:effectLst/>
      </xdr:spPr>
    </xdr:pic>
    <xdr:clientData/>
  </xdr:twoCellAnchor>
  <xdr:twoCellAnchor editAs="oneCell">
    <xdr:from>
      <xdr:col>0</xdr:col>
      <xdr:colOff>142876</xdr:colOff>
      <xdr:row>33</xdr:row>
      <xdr:rowOff>133350</xdr:rowOff>
    </xdr:from>
    <xdr:to>
      <xdr:col>0</xdr:col>
      <xdr:colOff>685801</xdr:colOff>
      <xdr:row>35</xdr:row>
      <xdr:rowOff>183356</xdr:rowOff>
    </xdr:to>
    <xdr:pic>
      <xdr:nvPicPr>
        <xdr:cNvPr id="7" name="6 Imagen" descr="Imagen escribir.jpg">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cstate="print"/>
        <a:stretch>
          <a:fillRect/>
        </a:stretch>
      </xdr:blipFill>
      <xdr:spPr>
        <a:xfrm>
          <a:off x="142876" y="9582150"/>
          <a:ext cx="542925" cy="526256"/>
        </a:xfrm>
        <a:prstGeom prst="rect">
          <a:avLst/>
        </a:prstGeom>
      </xdr:spPr>
    </xdr:pic>
    <xdr:clientData/>
  </xdr:twoCellAnchor>
  <xdr:twoCellAnchor>
    <xdr:from>
      <xdr:col>1</xdr:col>
      <xdr:colOff>542924</xdr:colOff>
      <xdr:row>38</xdr:row>
      <xdr:rowOff>123825</xdr:rowOff>
    </xdr:from>
    <xdr:to>
      <xdr:col>3</xdr:col>
      <xdr:colOff>310124</xdr:colOff>
      <xdr:row>41</xdr:row>
      <xdr:rowOff>57150</xdr:rowOff>
    </xdr:to>
    <xdr:sp macro="" textlink="">
      <xdr:nvSpPr>
        <xdr:cNvPr id="8" name="7 Rectángulo">
          <a:extLst>
            <a:ext uri="{FF2B5EF4-FFF2-40B4-BE49-F238E27FC236}">
              <a16:creationId xmlns:a16="http://schemas.microsoft.com/office/drawing/2014/main" id="{00000000-0008-0000-0400-000008000000}"/>
            </a:ext>
          </a:extLst>
        </xdr:cNvPr>
        <xdr:cNvSpPr/>
      </xdr:nvSpPr>
      <xdr:spPr>
        <a:xfrm>
          <a:off x="1381124" y="99155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2. VISIÓN</a:t>
          </a:r>
          <a:endParaRPr lang="es-ES"/>
        </a:p>
      </xdr:txBody>
    </xdr:sp>
    <xdr:clientData/>
  </xdr:twoCellAnchor>
  <xdr:twoCellAnchor>
    <xdr:from>
      <xdr:col>3</xdr:col>
      <xdr:colOff>552449</xdr:colOff>
      <xdr:row>38</xdr:row>
      <xdr:rowOff>123825</xdr:rowOff>
    </xdr:from>
    <xdr:to>
      <xdr:col>5</xdr:col>
      <xdr:colOff>319649</xdr:colOff>
      <xdr:row>41</xdr:row>
      <xdr:rowOff>57150</xdr:rowOff>
    </xdr:to>
    <xdr:sp macro="" textlink="">
      <xdr:nvSpPr>
        <xdr:cNvPr id="9" name="8 Rectángulo">
          <a:extLst>
            <a:ext uri="{FF2B5EF4-FFF2-40B4-BE49-F238E27FC236}">
              <a16:creationId xmlns:a16="http://schemas.microsoft.com/office/drawing/2014/main" id="{00000000-0008-0000-0400-000009000000}"/>
            </a:ext>
          </a:extLst>
        </xdr:cNvPr>
        <xdr:cNvSpPr/>
      </xdr:nvSpPr>
      <xdr:spPr>
        <a:xfrm>
          <a:off x="3067049" y="99155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4. OBJETIVOS</a:t>
          </a:r>
          <a:r>
            <a:rPr lang="es-ES" sz="1100" baseline="0">
              <a:solidFill>
                <a:schemeClr val="lt1"/>
              </a:solidFill>
              <a:latin typeface="+mn-lt"/>
              <a:ea typeface="+mn-ea"/>
              <a:cs typeface="+mn-cs"/>
            </a:rPr>
            <a:t> ESTRATÉGICOS </a:t>
          </a:r>
          <a:endParaRPr lang="es-ES"/>
        </a:p>
      </xdr:txBody>
    </xdr:sp>
    <xdr:clientData/>
  </xdr:twoCellAnchor>
  <xdr:twoCellAnchor editAs="oneCell">
    <xdr:from>
      <xdr:col>1</xdr:col>
      <xdr:colOff>9525</xdr:colOff>
      <xdr:row>39</xdr:row>
      <xdr:rowOff>0</xdr:rowOff>
    </xdr:from>
    <xdr:to>
      <xdr:col>1</xdr:col>
      <xdr:colOff>419100</xdr:colOff>
      <xdr:row>40</xdr:row>
      <xdr:rowOff>190500</xdr:rowOff>
    </xdr:to>
    <xdr:pic>
      <xdr:nvPicPr>
        <xdr:cNvPr id="10" name="Picture 3">
          <a:hlinkClick xmlns:r="http://schemas.openxmlformats.org/officeDocument/2006/relationships" r:id="rId5"/>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542925</xdr:colOff>
      <xdr:row>1</xdr:row>
      <xdr:rowOff>200025</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6200" y="857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266700</xdr:colOff>
      <xdr:row>76</xdr:row>
      <xdr:rowOff>57150</xdr:rowOff>
    </xdr:from>
    <xdr:to>
      <xdr:col>5</xdr:col>
      <xdr:colOff>676275</xdr:colOff>
      <xdr:row>78</xdr:row>
      <xdr:rowOff>28575</xdr:rowOff>
    </xdr:to>
    <xdr:pic>
      <xdr:nvPicPr>
        <xdr:cNvPr id="7" name="Picture 3">
          <a:hlinkClick xmlns:r="http://schemas.openxmlformats.org/officeDocument/2006/relationships" r:id="rId2"/>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695825" y="21012150"/>
          <a:ext cx="409575" cy="409575"/>
        </a:xfrm>
        <a:prstGeom prst="rect">
          <a:avLst/>
        </a:prstGeom>
        <a:noFill/>
        <a:ln w="1">
          <a:noFill/>
          <a:miter lim="800000"/>
          <a:headEnd/>
          <a:tailEnd type="none" w="med" len="med"/>
        </a:ln>
        <a:effectLst/>
      </xdr:spPr>
    </xdr:pic>
    <xdr:clientData/>
  </xdr:twoCellAnchor>
  <xdr:twoCellAnchor>
    <xdr:from>
      <xdr:col>1</xdr:col>
      <xdr:colOff>809625</xdr:colOff>
      <xdr:row>6</xdr:row>
      <xdr:rowOff>628651</xdr:rowOff>
    </xdr:from>
    <xdr:to>
      <xdr:col>5</xdr:col>
      <xdr:colOff>238125</xdr:colOff>
      <xdr:row>16</xdr:row>
      <xdr:rowOff>57151</xdr:rowOff>
    </xdr:to>
    <xdr:sp macro="" textlink="">
      <xdr:nvSpPr>
        <xdr:cNvPr id="8" name="7 Triángulo isósceles">
          <a:extLst>
            <a:ext uri="{FF2B5EF4-FFF2-40B4-BE49-F238E27FC236}">
              <a16:creationId xmlns:a16="http://schemas.microsoft.com/office/drawing/2014/main" id="{00000000-0008-0000-0500-000008000000}"/>
            </a:ext>
          </a:extLst>
        </xdr:cNvPr>
        <xdr:cNvSpPr/>
      </xdr:nvSpPr>
      <xdr:spPr>
        <a:xfrm>
          <a:off x="1647825" y="2333626"/>
          <a:ext cx="3019425" cy="220980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editAs="oneCell">
    <xdr:from>
      <xdr:col>0</xdr:col>
      <xdr:colOff>171451</xdr:colOff>
      <xdr:row>53</xdr:row>
      <xdr:rowOff>161925</xdr:rowOff>
    </xdr:from>
    <xdr:to>
      <xdr:col>0</xdr:col>
      <xdr:colOff>714376</xdr:colOff>
      <xdr:row>56</xdr:row>
      <xdr:rowOff>30956</xdr:rowOff>
    </xdr:to>
    <xdr:pic>
      <xdr:nvPicPr>
        <xdr:cNvPr id="12" name="11 Imagen" descr="Imagen escribir.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cstate="print"/>
        <a:stretch>
          <a:fillRect/>
        </a:stretch>
      </xdr:blipFill>
      <xdr:spPr>
        <a:xfrm>
          <a:off x="171451" y="16325850"/>
          <a:ext cx="542925" cy="526256"/>
        </a:xfrm>
        <a:prstGeom prst="rect">
          <a:avLst/>
        </a:prstGeom>
      </xdr:spPr>
    </xdr:pic>
    <xdr:clientData/>
  </xdr:twoCellAnchor>
  <xdr:twoCellAnchor editAs="oneCell">
    <xdr:from>
      <xdr:col>0</xdr:col>
      <xdr:colOff>161925</xdr:colOff>
      <xdr:row>65</xdr:row>
      <xdr:rowOff>190500</xdr:rowOff>
    </xdr:from>
    <xdr:to>
      <xdr:col>0</xdr:col>
      <xdr:colOff>704850</xdr:colOff>
      <xdr:row>68</xdr:row>
      <xdr:rowOff>2381</xdr:rowOff>
    </xdr:to>
    <xdr:pic>
      <xdr:nvPicPr>
        <xdr:cNvPr id="15" name="14 Imagen" descr="Imagen escribir.jpg">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cstate="print"/>
        <a:stretch>
          <a:fillRect/>
        </a:stretch>
      </xdr:blipFill>
      <xdr:spPr>
        <a:xfrm>
          <a:off x="161925" y="18535650"/>
          <a:ext cx="542925" cy="526256"/>
        </a:xfrm>
        <a:prstGeom prst="rect">
          <a:avLst/>
        </a:prstGeom>
      </xdr:spPr>
    </xdr:pic>
    <xdr:clientData/>
  </xdr:twoCellAnchor>
  <xdr:twoCellAnchor>
    <xdr:from>
      <xdr:col>2</xdr:col>
      <xdr:colOff>114300</xdr:colOff>
      <xdr:row>13</xdr:row>
      <xdr:rowOff>123825</xdr:rowOff>
    </xdr:from>
    <xdr:to>
      <xdr:col>4</xdr:col>
      <xdr:colOff>742950</xdr:colOff>
      <xdr:row>15</xdr:row>
      <xdr:rowOff>47625</xdr:rowOff>
    </xdr:to>
    <xdr:sp macro="" textlink="">
      <xdr:nvSpPr>
        <xdr:cNvPr id="26" name="25 CuadroTexto">
          <a:extLst>
            <a:ext uri="{FF2B5EF4-FFF2-40B4-BE49-F238E27FC236}">
              <a16:creationId xmlns:a16="http://schemas.microsoft.com/office/drawing/2014/main" id="{00000000-0008-0000-0500-00001A000000}"/>
            </a:ext>
          </a:extLst>
        </xdr:cNvPr>
        <xdr:cNvSpPr txBox="1"/>
      </xdr:nvSpPr>
      <xdr:spPr>
        <a:xfrm>
          <a:off x="2095500" y="3952875"/>
          <a:ext cx="223837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100"/>
            <a:t>Objetivos</a:t>
          </a:r>
          <a:r>
            <a:rPr lang="es-ES" sz="1100" baseline="0"/>
            <a:t> específicos</a:t>
          </a:r>
          <a:endParaRPr lang="es-ES" sz="1100"/>
        </a:p>
      </xdr:txBody>
    </xdr:sp>
    <xdr:clientData/>
  </xdr:twoCellAnchor>
  <xdr:twoCellAnchor>
    <xdr:from>
      <xdr:col>2</xdr:col>
      <xdr:colOff>333375</xdr:colOff>
      <xdr:row>10</xdr:row>
      <xdr:rowOff>47625</xdr:rowOff>
    </xdr:from>
    <xdr:to>
      <xdr:col>4</xdr:col>
      <xdr:colOff>409575</xdr:colOff>
      <xdr:row>12</xdr:row>
      <xdr:rowOff>28575</xdr:rowOff>
    </xdr:to>
    <xdr:sp macro="" textlink="">
      <xdr:nvSpPr>
        <xdr:cNvPr id="28" name="27 CuadroTexto">
          <a:extLst>
            <a:ext uri="{FF2B5EF4-FFF2-40B4-BE49-F238E27FC236}">
              <a16:creationId xmlns:a16="http://schemas.microsoft.com/office/drawing/2014/main" id="{00000000-0008-0000-0500-00001C000000}"/>
            </a:ext>
          </a:extLst>
        </xdr:cNvPr>
        <xdr:cNvSpPr txBox="1"/>
      </xdr:nvSpPr>
      <xdr:spPr>
        <a:xfrm>
          <a:off x="2314575" y="3219450"/>
          <a:ext cx="1685925"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100"/>
            <a:t>Objetivos</a:t>
          </a:r>
          <a:r>
            <a:rPr lang="es-ES" sz="1100" baseline="0"/>
            <a:t> estratégicos o generales</a:t>
          </a:r>
          <a:endParaRPr lang="es-ES" sz="1100"/>
        </a:p>
      </xdr:txBody>
    </xdr:sp>
    <xdr:clientData/>
  </xdr:twoCellAnchor>
  <xdr:twoCellAnchor>
    <xdr:from>
      <xdr:col>2</xdr:col>
      <xdr:colOff>657225</xdr:colOff>
      <xdr:row>7</xdr:row>
      <xdr:rowOff>104774</xdr:rowOff>
    </xdr:from>
    <xdr:to>
      <xdr:col>4</xdr:col>
      <xdr:colOff>95250</xdr:colOff>
      <xdr:row>9</xdr:row>
      <xdr:rowOff>57149</xdr:rowOff>
    </xdr:to>
    <xdr:sp macro="" textlink="">
      <xdr:nvSpPr>
        <xdr:cNvPr id="29" name="28 CuadroTexto">
          <a:extLst>
            <a:ext uri="{FF2B5EF4-FFF2-40B4-BE49-F238E27FC236}">
              <a16:creationId xmlns:a16="http://schemas.microsoft.com/office/drawing/2014/main" id="{00000000-0008-0000-0500-00001D000000}"/>
            </a:ext>
          </a:extLst>
        </xdr:cNvPr>
        <xdr:cNvSpPr txBox="1"/>
      </xdr:nvSpPr>
      <xdr:spPr>
        <a:xfrm>
          <a:off x="2638425" y="2619374"/>
          <a:ext cx="1047750" cy="39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100"/>
            <a:t>Misión, visión y valores</a:t>
          </a:r>
        </a:p>
      </xdr:txBody>
    </xdr:sp>
    <xdr:clientData/>
  </xdr:twoCellAnchor>
  <xdr:twoCellAnchor>
    <xdr:from>
      <xdr:col>3</xdr:col>
      <xdr:colOff>323849</xdr:colOff>
      <xdr:row>75</xdr:row>
      <xdr:rowOff>190500</xdr:rowOff>
    </xdr:from>
    <xdr:to>
      <xdr:col>5</xdr:col>
      <xdr:colOff>91049</xdr:colOff>
      <xdr:row>78</xdr:row>
      <xdr:rowOff>123825</xdr:rowOff>
    </xdr:to>
    <xdr:sp macro="" textlink="">
      <xdr:nvSpPr>
        <xdr:cNvPr id="11" name="10 Rectángulo">
          <a:extLst>
            <a:ext uri="{FF2B5EF4-FFF2-40B4-BE49-F238E27FC236}">
              <a16:creationId xmlns:a16="http://schemas.microsoft.com/office/drawing/2014/main" id="{00000000-0008-0000-0500-00000B000000}"/>
            </a:ext>
          </a:extLst>
        </xdr:cNvPr>
        <xdr:cNvSpPr/>
      </xdr:nvSpPr>
      <xdr:spPr>
        <a:xfrm>
          <a:off x="3076574" y="209264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5. ANÁLISIS INTERNO Y EXTERNO</a:t>
          </a:r>
          <a:endParaRPr lang="es-ES"/>
        </a:p>
      </xdr:txBody>
    </xdr:sp>
    <xdr:clientData/>
  </xdr:twoCellAnchor>
  <xdr:twoCellAnchor>
    <xdr:from>
      <xdr:col>1</xdr:col>
      <xdr:colOff>485774</xdr:colOff>
      <xdr:row>75</xdr:row>
      <xdr:rowOff>200025</xdr:rowOff>
    </xdr:from>
    <xdr:to>
      <xdr:col>3</xdr:col>
      <xdr:colOff>14849</xdr:colOff>
      <xdr:row>78</xdr:row>
      <xdr:rowOff>133350</xdr:rowOff>
    </xdr:to>
    <xdr:sp macro="" textlink="">
      <xdr:nvSpPr>
        <xdr:cNvPr id="17" name="16 Rectángulo">
          <a:extLst>
            <a:ext uri="{FF2B5EF4-FFF2-40B4-BE49-F238E27FC236}">
              <a16:creationId xmlns:a16="http://schemas.microsoft.com/office/drawing/2014/main" id="{00000000-0008-0000-0500-000011000000}"/>
            </a:ext>
          </a:extLst>
        </xdr:cNvPr>
        <xdr:cNvSpPr/>
      </xdr:nvSpPr>
      <xdr:spPr>
        <a:xfrm>
          <a:off x="1323974" y="209359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3. VALORES</a:t>
          </a:r>
          <a:endParaRPr lang="es-ES"/>
        </a:p>
      </xdr:txBody>
    </xdr:sp>
    <xdr:clientData/>
  </xdr:twoCellAnchor>
  <xdr:twoCellAnchor editAs="oneCell">
    <xdr:from>
      <xdr:col>0</xdr:col>
      <xdr:colOff>809625</xdr:colOff>
      <xdr:row>76</xdr:row>
      <xdr:rowOff>66675</xdr:rowOff>
    </xdr:from>
    <xdr:to>
      <xdr:col>1</xdr:col>
      <xdr:colOff>381000</xdr:colOff>
      <xdr:row>78</xdr:row>
      <xdr:rowOff>38100</xdr:rowOff>
    </xdr:to>
    <xdr:pic>
      <xdr:nvPicPr>
        <xdr:cNvPr id="18" name="Picture 3">
          <a:hlinkClick xmlns:r="http://schemas.openxmlformats.org/officeDocument/2006/relationships" r:id="rId5"/>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09625" y="21021675"/>
          <a:ext cx="409575" cy="409575"/>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xdr:col>
      <xdr:colOff>514350</xdr:colOff>
      <xdr:row>1</xdr:row>
      <xdr:rowOff>200025</xdr:rowOff>
    </xdr:to>
    <xdr:sp macro="" textlink="">
      <xdr:nvSpPr>
        <xdr:cNvPr id="2" name="1 Rectángulo">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47625" y="857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xdr:from>
      <xdr:col>0</xdr:col>
      <xdr:colOff>819149</xdr:colOff>
      <xdr:row>54</xdr:row>
      <xdr:rowOff>47625</xdr:rowOff>
    </xdr:from>
    <xdr:to>
      <xdr:col>7</xdr:col>
      <xdr:colOff>504824</xdr:colOff>
      <xdr:row>68</xdr:row>
      <xdr:rowOff>104775</xdr:rowOff>
    </xdr:to>
    <xdr:graphicFrame macro="">
      <xdr:nvGraphicFramePr>
        <xdr:cNvPr id="4" name="3 Diagrama">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xdr:col>
      <xdr:colOff>0</xdr:colOff>
      <xdr:row>12</xdr:row>
      <xdr:rowOff>47624</xdr:rowOff>
    </xdr:from>
    <xdr:to>
      <xdr:col>1</xdr:col>
      <xdr:colOff>800100</xdr:colOff>
      <xdr:row>16</xdr:row>
      <xdr:rowOff>38099</xdr:rowOff>
    </xdr:to>
    <xdr:sp macro="" textlink="">
      <xdr:nvSpPr>
        <xdr:cNvPr id="11" name="10 Rectángulo">
          <a:extLst>
            <a:ext uri="{FF2B5EF4-FFF2-40B4-BE49-F238E27FC236}">
              <a16:creationId xmlns:a16="http://schemas.microsoft.com/office/drawing/2014/main" id="{00000000-0008-0000-0600-00000B000000}"/>
            </a:ext>
          </a:extLst>
        </xdr:cNvPr>
        <xdr:cNvSpPr/>
      </xdr:nvSpPr>
      <xdr:spPr>
        <a:xfrm>
          <a:off x="838200" y="4095749"/>
          <a:ext cx="800100" cy="86677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000"/>
            <a:t>ANÁLISI</a:t>
          </a:r>
          <a:r>
            <a:rPr lang="es-ES" sz="1000" baseline="0"/>
            <a:t>S EXTERNO</a:t>
          </a:r>
          <a:endParaRPr lang="es-ES" sz="1000"/>
        </a:p>
      </xdr:txBody>
    </xdr:sp>
    <xdr:clientData/>
  </xdr:twoCellAnchor>
  <xdr:twoCellAnchor>
    <xdr:from>
      <xdr:col>1</xdr:col>
      <xdr:colOff>0</xdr:colOff>
      <xdr:row>16</xdr:row>
      <xdr:rowOff>209550</xdr:rowOff>
    </xdr:from>
    <xdr:to>
      <xdr:col>1</xdr:col>
      <xdr:colOff>809625</xdr:colOff>
      <xdr:row>21</xdr:row>
      <xdr:rowOff>38100</xdr:rowOff>
    </xdr:to>
    <xdr:sp macro="" textlink="">
      <xdr:nvSpPr>
        <xdr:cNvPr id="12" name="11 Rectángulo">
          <a:extLst>
            <a:ext uri="{FF2B5EF4-FFF2-40B4-BE49-F238E27FC236}">
              <a16:creationId xmlns:a16="http://schemas.microsoft.com/office/drawing/2014/main" id="{00000000-0008-0000-0600-00000C000000}"/>
            </a:ext>
          </a:extLst>
        </xdr:cNvPr>
        <xdr:cNvSpPr/>
      </xdr:nvSpPr>
      <xdr:spPr>
        <a:xfrm>
          <a:off x="838200" y="5133975"/>
          <a:ext cx="809625" cy="923925"/>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ANÁLISIS INTERNO</a:t>
          </a:r>
        </a:p>
      </xdr:txBody>
    </xdr:sp>
    <xdr:clientData/>
  </xdr:twoCellAnchor>
  <xdr:twoCellAnchor>
    <xdr:from>
      <xdr:col>1</xdr:col>
      <xdr:colOff>914400</xdr:colOff>
      <xdr:row>12</xdr:row>
      <xdr:rowOff>190500</xdr:rowOff>
    </xdr:from>
    <xdr:to>
      <xdr:col>2</xdr:col>
      <xdr:colOff>638175</xdr:colOff>
      <xdr:row>14</xdr:row>
      <xdr:rowOff>0</xdr:rowOff>
    </xdr:to>
    <xdr:sp macro="" textlink="">
      <xdr:nvSpPr>
        <xdr:cNvPr id="13" name="12 Flecha a la derecha con bandas">
          <a:extLst>
            <a:ext uri="{FF2B5EF4-FFF2-40B4-BE49-F238E27FC236}">
              <a16:creationId xmlns:a16="http://schemas.microsoft.com/office/drawing/2014/main" id="{00000000-0008-0000-0600-00000D000000}"/>
            </a:ext>
          </a:extLst>
        </xdr:cNvPr>
        <xdr:cNvSpPr/>
      </xdr:nvSpPr>
      <xdr:spPr>
        <a:xfrm>
          <a:off x="1752600" y="4238625"/>
          <a:ext cx="657225" cy="247650"/>
        </a:xfrm>
        <a:prstGeom prst="stripedRightArrow">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47625</xdr:colOff>
      <xdr:row>19</xdr:row>
      <xdr:rowOff>171450</xdr:rowOff>
    </xdr:from>
    <xdr:to>
      <xdr:col>2</xdr:col>
      <xdr:colOff>657225</xdr:colOff>
      <xdr:row>20</xdr:row>
      <xdr:rowOff>200025</xdr:rowOff>
    </xdr:to>
    <xdr:sp macro="" textlink="">
      <xdr:nvSpPr>
        <xdr:cNvPr id="14" name="13 Flecha a la derecha con bandas">
          <a:extLst>
            <a:ext uri="{FF2B5EF4-FFF2-40B4-BE49-F238E27FC236}">
              <a16:creationId xmlns:a16="http://schemas.microsoft.com/office/drawing/2014/main" id="{00000000-0008-0000-0600-00000E000000}"/>
            </a:ext>
          </a:extLst>
        </xdr:cNvPr>
        <xdr:cNvSpPr/>
      </xdr:nvSpPr>
      <xdr:spPr>
        <a:xfrm>
          <a:off x="1819275" y="5753100"/>
          <a:ext cx="609600"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819150</xdr:colOff>
      <xdr:row>12</xdr:row>
      <xdr:rowOff>161925</xdr:rowOff>
    </xdr:from>
    <xdr:to>
      <xdr:col>4</xdr:col>
      <xdr:colOff>561975</xdr:colOff>
      <xdr:row>14</xdr:row>
      <xdr:rowOff>9525</xdr:rowOff>
    </xdr:to>
    <xdr:sp macro="" textlink="">
      <xdr:nvSpPr>
        <xdr:cNvPr id="15" name="14 Rectángulo">
          <a:extLst>
            <a:ext uri="{FF2B5EF4-FFF2-40B4-BE49-F238E27FC236}">
              <a16:creationId xmlns:a16="http://schemas.microsoft.com/office/drawing/2014/main" id="{00000000-0008-0000-0600-00000F000000}"/>
            </a:ext>
          </a:extLst>
        </xdr:cNvPr>
        <xdr:cNvSpPr/>
      </xdr:nvSpPr>
      <xdr:spPr>
        <a:xfrm>
          <a:off x="2590800" y="4210050"/>
          <a:ext cx="1543050" cy="28575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AMENAZAS</a:t>
          </a:r>
        </a:p>
      </xdr:txBody>
    </xdr:sp>
    <xdr:clientData/>
  </xdr:twoCellAnchor>
  <xdr:twoCellAnchor>
    <xdr:from>
      <xdr:col>3</xdr:col>
      <xdr:colOff>0</xdr:colOff>
      <xdr:row>14</xdr:row>
      <xdr:rowOff>95250</xdr:rowOff>
    </xdr:from>
    <xdr:to>
      <xdr:col>4</xdr:col>
      <xdr:colOff>571500</xdr:colOff>
      <xdr:row>15</xdr:row>
      <xdr:rowOff>161925</xdr:rowOff>
    </xdr:to>
    <xdr:sp macro="" textlink="">
      <xdr:nvSpPr>
        <xdr:cNvPr id="16" name="15 Rectángulo">
          <a:extLst>
            <a:ext uri="{FF2B5EF4-FFF2-40B4-BE49-F238E27FC236}">
              <a16:creationId xmlns:a16="http://schemas.microsoft.com/office/drawing/2014/main" id="{00000000-0008-0000-0600-000010000000}"/>
            </a:ext>
          </a:extLst>
        </xdr:cNvPr>
        <xdr:cNvSpPr/>
      </xdr:nvSpPr>
      <xdr:spPr>
        <a:xfrm>
          <a:off x="2609850" y="4581525"/>
          <a:ext cx="1533525" cy="28575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OPORTUNIDADES</a:t>
          </a:r>
        </a:p>
      </xdr:txBody>
    </xdr:sp>
    <xdr:clientData/>
  </xdr:twoCellAnchor>
  <xdr:twoCellAnchor>
    <xdr:from>
      <xdr:col>2</xdr:col>
      <xdr:colOff>19051</xdr:colOff>
      <xdr:row>17</xdr:row>
      <xdr:rowOff>200025</xdr:rowOff>
    </xdr:from>
    <xdr:to>
      <xdr:col>2</xdr:col>
      <xdr:colOff>647700</xdr:colOff>
      <xdr:row>19</xdr:row>
      <xdr:rowOff>9525</xdr:rowOff>
    </xdr:to>
    <xdr:sp macro="" textlink="">
      <xdr:nvSpPr>
        <xdr:cNvPr id="17" name="16 Flecha a la derecha con bandas">
          <a:extLst>
            <a:ext uri="{FF2B5EF4-FFF2-40B4-BE49-F238E27FC236}">
              <a16:creationId xmlns:a16="http://schemas.microsoft.com/office/drawing/2014/main" id="{00000000-0008-0000-0600-000011000000}"/>
            </a:ext>
          </a:extLst>
        </xdr:cNvPr>
        <xdr:cNvSpPr/>
      </xdr:nvSpPr>
      <xdr:spPr>
        <a:xfrm>
          <a:off x="1790701" y="5343525"/>
          <a:ext cx="628649"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923925</xdr:colOff>
      <xdr:row>14</xdr:row>
      <xdr:rowOff>142875</xdr:rowOff>
    </xdr:from>
    <xdr:to>
      <xdr:col>2</xdr:col>
      <xdr:colOff>619125</xdr:colOff>
      <xdr:row>15</xdr:row>
      <xdr:rowOff>171450</xdr:rowOff>
    </xdr:to>
    <xdr:sp macro="" textlink="">
      <xdr:nvSpPr>
        <xdr:cNvPr id="18" name="17 Flecha a la derecha con bandas">
          <a:extLst>
            <a:ext uri="{FF2B5EF4-FFF2-40B4-BE49-F238E27FC236}">
              <a16:creationId xmlns:a16="http://schemas.microsoft.com/office/drawing/2014/main" id="{00000000-0008-0000-0600-000012000000}"/>
            </a:ext>
          </a:extLst>
        </xdr:cNvPr>
        <xdr:cNvSpPr/>
      </xdr:nvSpPr>
      <xdr:spPr>
        <a:xfrm>
          <a:off x="1762125" y="4629150"/>
          <a:ext cx="628650" cy="247650"/>
        </a:xfrm>
        <a:prstGeom prst="stripedRightArrow">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838199</xdr:colOff>
      <xdr:row>17</xdr:row>
      <xdr:rowOff>123825</xdr:rowOff>
    </xdr:from>
    <xdr:to>
      <xdr:col>4</xdr:col>
      <xdr:colOff>590549</xdr:colOff>
      <xdr:row>18</xdr:row>
      <xdr:rowOff>190500</xdr:rowOff>
    </xdr:to>
    <xdr:sp macro="" textlink="">
      <xdr:nvSpPr>
        <xdr:cNvPr id="19" name="18 Rectángulo">
          <a:extLst>
            <a:ext uri="{FF2B5EF4-FFF2-40B4-BE49-F238E27FC236}">
              <a16:creationId xmlns:a16="http://schemas.microsoft.com/office/drawing/2014/main" id="{00000000-0008-0000-0600-000013000000}"/>
            </a:ext>
          </a:extLst>
        </xdr:cNvPr>
        <xdr:cNvSpPr/>
      </xdr:nvSpPr>
      <xdr:spPr>
        <a:xfrm>
          <a:off x="2609849" y="5267325"/>
          <a:ext cx="1552575" cy="285750"/>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DEBILIDADES</a:t>
          </a:r>
        </a:p>
      </xdr:txBody>
    </xdr:sp>
    <xdr:clientData/>
  </xdr:twoCellAnchor>
  <xdr:twoCellAnchor>
    <xdr:from>
      <xdr:col>3</xdr:col>
      <xdr:colOff>28575</xdr:colOff>
      <xdr:row>19</xdr:row>
      <xdr:rowOff>114300</xdr:rowOff>
    </xdr:from>
    <xdr:to>
      <xdr:col>4</xdr:col>
      <xdr:colOff>619125</xdr:colOff>
      <xdr:row>20</xdr:row>
      <xdr:rowOff>180975</xdr:rowOff>
    </xdr:to>
    <xdr:sp macro="" textlink="">
      <xdr:nvSpPr>
        <xdr:cNvPr id="20" name="19 Rectángulo">
          <a:extLst>
            <a:ext uri="{FF2B5EF4-FFF2-40B4-BE49-F238E27FC236}">
              <a16:creationId xmlns:a16="http://schemas.microsoft.com/office/drawing/2014/main" id="{00000000-0008-0000-0600-000014000000}"/>
            </a:ext>
          </a:extLst>
        </xdr:cNvPr>
        <xdr:cNvSpPr/>
      </xdr:nvSpPr>
      <xdr:spPr>
        <a:xfrm>
          <a:off x="2638425" y="5695950"/>
          <a:ext cx="1552575" cy="285750"/>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FORTALEZAS</a:t>
          </a:r>
        </a:p>
      </xdr:txBody>
    </xdr:sp>
    <xdr:clientData/>
  </xdr:twoCellAnchor>
  <xdr:twoCellAnchor>
    <xdr:from>
      <xdr:col>4</xdr:col>
      <xdr:colOff>685801</xdr:colOff>
      <xdr:row>18</xdr:row>
      <xdr:rowOff>142875</xdr:rowOff>
    </xdr:from>
    <xdr:to>
      <xdr:col>5</xdr:col>
      <xdr:colOff>361951</xdr:colOff>
      <xdr:row>19</xdr:row>
      <xdr:rowOff>171450</xdr:rowOff>
    </xdr:to>
    <xdr:sp macro="" textlink="">
      <xdr:nvSpPr>
        <xdr:cNvPr id="21" name="20 Flecha a la derecha con bandas">
          <a:extLst>
            <a:ext uri="{FF2B5EF4-FFF2-40B4-BE49-F238E27FC236}">
              <a16:creationId xmlns:a16="http://schemas.microsoft.com/office/drawing/2014/main" id="{00000000-0008-0000-0600-000015000000}"/>
            </a:ext>
          </a:extLst>
        </xdr:cNvPr>
        <xdr:cNvSpPr/>
      </xdr:nvSpPr>
      <xdr:spPr>
        <a:xfrm>
          <a:off x="4257676" y="5505450"/>
          <a:ext cx="514350"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5</xdr:col>
      <xdr:colOff>409575</xdr:colOff>
      <xdr:row>16</xdr:row>
      <xdr:rowOff>190500</xdr:rowOff>
    </xdr:from>
    <xdr:to>
      <xdr:col>6</xdr:col>
      <xdr:colOff>733425</xdr:colOff>
      <xdr:row>21</xdr:row>
      <xdr:rowOff>9525</xdr:rowOff>
    </xdr:to>
    <xdr:sp macro="" textlink="">
      <xdr:nvSpPr>
        <xdr:cNvPr id="22" name="21 Rectángulo">
          <a:extLst>
            <a:ext uri="{FF2B5EF4-FFF2-40B4-BE49-F238E27FC236}">
              <a16:creationId xmlns:a16="http://schemas.microsoft.com/office/drawing/2014/main" id="{00000000-0008-0000-0600-000016000000}"/>
            </a:ext>
          </a:extLst>
        </xdr:cNvPr>
        <xdr:cNvSpPr/>
      </xdr:nvSpPr>
      <xdr:spPr>
        <a:xfrm>
          <a:off x="4819650" y="5114925"/>
          <a:ext cx="1162050" cy="914400"/>
        </a:xfrm>
        <a:prstGeom prst="rect">
          <a:avLst/>
        </a:prstGeom>
        <a:solidFill>
          <a:srgbClr val="0070C0"/>
        </a:solidFill>
        <a:ln w="1143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000" b="1"/>
            <a:t>ANÁLISI</a:t>
          </a:r>
          <a:r>
            <a:rPr lang="es-ES" sz="1000" b="1" baseline="0"/>
            <a:t>S DE RECURSOS Y CAPACIDADES DE  LA EMPRESA</a:t>
          </a:r>
          <a:endParaRPr lang="es-ES" sz="1000" b="1"/>
        </a:p>
      </xdr:txBody>
    </xdr:sp>
    <xdr:clientData/>
  </xdr:twoCellAnchor>
  <xdr:twoCellAnchor editAs="oneCell">
    <xdr:from>
      <xdr:col>5</xdr:col>
      <xdr:colOff>333375</xdr:colOff>
      <xdr:row>71</xdr:row>
      <xdr:rowOff>200025</xdr:rowOff>
    </xdr:from>
    <xdr:to>
      <xdr:col>5</xdr:col>
      <xdr:colOff>742950</xdr:colOff>
      <xdr:row>73</xdr:row>
      <xdr:rowOff>171450</xdr:rowOff>
    </xdr:to>
    <xdr:pic>
      <xdr:nvPicPr>
        <xdr:cNvPr id="23" name="Picture 3">
          <a:hlinkClick xmlns:r="http://schemas.openxmlformats.org/officeDocument/2006/relationships" r:id="rId7"/>
          <a:extLst>
            <a:ext uri="{FF2B5EF4-FFF2-40B4-BE49-F238E27FC236}">
              <a16:creationId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8" cstate="print">
          <a:duotone>
            <a:schemeClr val="accent1">
              <a:shade val="45000"/>
              <a:satMod val="135000"/>
            </a:schemeClr>
            <a:prstClr val="white"/>
          </a:duotone>
        </a:blip>
        <a:srcRect/>
        <a:stretch>
          <a:fillRect/>
        </a:stretch>
      </xdr:blipFill>
      <xdr:spPr bwMode="auto">
        <a:xfrm>
          <a:off x="4743450" y="16783050"/>
          <a:ext cx="409575" cy="409575"/>
        </a:xfrm>
        <a:prstGeom prst="rect">
          <a:avLst/>
        </a:prstGeom>
        <a:noFill/>
        <a:ln w="1">
          <a:noFill/>
          <a:miter lim="800000"/>
          <a:headEnd/>
          <a:tailEnd type="none" w="med" len="med"/>
        </a:ln>
        <a:effectLst/>
      </xdr:spPr>
    </xdr:pic>
    <xdr:clientData/>
  </xdr:twoCellAnchor>
  <xdr:twoCellAnchor>
    <xdr:from>
      <xdr:col>1</xdr:col>
      <xdr:colOff>571499</xdr:colOff>
      <xdr:row>71</xdr:row>
      <xdr:rowOff>123825</xdr:rowOff>
    </xdr:from>
    <xdr:to>
      <xdr:col>3</xdr:col>
      <xdr:colOff>243449</xdr:colOff>
      <xdr:row>74</xdr:row>
      <xdr:rowOff>57150</xdr:rowOff>
    </xdr:to>
    <xdr:sp macro="" textlink="">
      <xdr:nvSpPr>
        <xdr:cNvPr id="24" name="23 Rectángulo">
          <a:extLst>
            <a:ext uri="{FF2B5EF4-FFF2-40B4-BE49-F238E27FC236}">
              <a16:creationId xmlns:a16="http://schemas.microsoft.com/office/drawing/2014/main" id="{00000000-0008-0000-0600-000018000000}"/>
            </a:ext>
          </a:extLst>
        </xdr:cNvPr>
        <xdr:cNvSpPr/>
      </xdr:nvSpPr>
      <xdr:spPr>
        <a:xfrm>
          <a:off x="1409699" y="167068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4. OBJETIVOS</a:t>
          </a:r>
          <a:r>
            <a:rPr lang="es-ES" sz="1100" baseline="0">
              <a:solidFill>
                <a:schemeClr val="lt1"/>
              </a:solidFill>
              <a:latin typeface="+mn-lt"/>
              <a:ea typeface="+mn-ea"/>
              <a:cs typeface="+mn-cs"/>
            </a:rPr>
            <a:t> ESTRATÉGICOS </a:t>
          </a:r>
          <a:endParaRPr lang="es-ES" sz="1100">
            <a:solidFill>
              <a:schemeClr val="lt1"/>
            </a:solidFill>
            <a:latin typeface="+mn-lt"/>
            <a:ea typeface="+mn-ea"/>
            <a:cs typeface="+mn-cs"/>
          </a:endParaRPr>
        </a:p>
      </xdr:txBody>
    </xdr:sp>
    <xdr:clientData/>
  </xdr:twoCellAnchor>
  <xdr:twoCellAnchor>
    <xdr:from>
      <xdr:col>3</xdr:col>
      <xdr:colOff>514350</xdr:colOff>
      <xdr:row>71</xdr:row>
      <xdr:rowOff>123825</xdr:rowOff>
    </xdr:from>
    <xdr:to>
      <xdr:col>5</xdr:col>
      <xdr:colOff>157725</xdr:colOff>
      <xdr:row>74</xdr:row>
      <xdr:rowOff>57150</xdr:rowOff>
    </xdr:to>
    <xdr:sp macro="" textlink="">
      <xdr:nvSpPr>
        <xdr:cNvPr id="27" name="26 Rectángulo">
          <a:extLst>
            <a:ext uri="{FF2B5EF4-FFF2-40B4-BE49-F238E27FC236}">
              <a16:creationId xmlns:a16="http://schemas.microsoft.com/office/drawing/2014/main" id="{00000000-0008-0000-0600-00001B000000}"/>
            </a:ext>
          </a:extLst>
        </xdr:cNvPr>
        <xdr:cNvSpPr/>
      </xdr:nvSpPr>
      <xdr:spPr>
        <a:xfrm>
          <a:off x="3124200" y="167068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6.</a:t>
          </a:r>
          <a:r>
            <a:rPr lang="es-ES" sz="1100" baseline="0">
              <a:solidFill>
                <a:schemeClr val="lt1"/>
              </a:solidFill>
              <a:latin typeface="+mn-lt"/>
              <a:ea typeface="+mn-ea"/>
              <a:cs typeface="+mn-cs"/>
            </a:rPr>
            <a:t> CADENA DE VALOR</a:t>
          </a:r>
          <a:endParaRPr lang="es-ES"/>
        </a:p>
      </xdr:txBody>
    </xdr:sp>
    <xdr:clientData/>
  </xdr:twoCellAnchor>
  <xdr:twoCellAnchor editAs="oneCell">
    <xdr:from>
      <xdr:col>1</xdr:col>
      <xdr:colOff>9525</xdr:colOff>
      <xdr:row>72</xdr:row>
      <xdr:rowOff>0</xdr:rowOff>
    </xdr:from>
    <xdr:to>
      <xdr:col>1</xdr:col>
      <xdr:colOff>419100</xdr:colOff>
      <xdr:row>73</xdr:row>
      <xdr:rowOff>190500</xdr:rowOff>
    </xdr:to>
    <xdr:pic>
      <xdr:nvPicPr>
        <xdr:cNvPr id="28" name="Picture 3">
          <a:hlinkClick xmlns:r="http://schemas.openxmlformats.org/officeDocument/2006/relationships" r:id="rId9"/>
          <a:extLst>
            <a:ext uri="{FF2B5EF4-FFF2-40B4-BE49-F238E27FC236}">
              <a16:creationId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8"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266701</xdr:colOff>
      <xdr:row>12</xdr:row>
      <xdr:rowOff>28575</xdr:rowOff>
    </xdr:from>
    <xdr:to>
      <xdr:col>2</xdr:col>
      <xdr:colOff>733425</xdr:colOff>
      <xdr:row>15</xdr:row>
      <xdr:rowOff>47625</xdr:rowOff>
    </xdr:to>
    <xdr:sp macro="" textlink="">
      <xdr:nvSpPr>
        <xdr:cNvPr id="2" name="1 Elipse">
          <a:extLst>
            <a:ext uri="{FF2B5EF4-FFF2-40B4-BE49-F238E27FC236}">
              <a16:creationId xmlns:a16="http://schemas.microsoft.com/office/drawing/2014/main" id="{00000000-0008-0000-0700-000002000000}"/>
            </a:ext>
          </a:extLst>
        </xdr:cNvPr>
        <xdr:cNvSpPr/>
      </xdr:nvSpPr>
      <xdr:spPr>
        <a:xfrm>
          <a:off x="1104901" y="4048125"/>
          <a:ext cx="1590674" cy="6762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Actividades</a:t>
          </a:r>
          <a:r>
            <a:rPr lang="es-ES" sz="1100" baseline="0"/>
            <a:t> primarias</a:t>
          </a:r>
        </a:p>
      </xdr:txBody>
    </xdr:sp>
    <xdr:clientData/>
  </xdr:twoCellAnchor>
  <xdr:twoCellAnchor>
    <xdr:from>
      <xdr:col>1</xdr:col>
      <xdr:colOff>266700</xdr:colOff>
      <xdr:row>16</xdr:row>
      <xdr:rowOff>66675</xdr:rowOff>
    </xdr:from>
    <xdr:to>
      <xdr:col>2</xdr:col>
      <xdr:colOff>733425</xdr:colOff>
      <xdr:row>19</xdr:row>
      <xdr:rowOff>66675</xdr:rowOff>
    </xdr:to>
    <xdr:sp macro="" textlink="">
      <xdr:nvSpPr>
        <xdr:cNvPr id="3" name="2 Elipse">
          <a:extLst>
            <a:ext uri="{FF2B5EF4-FFF2-40B4-BE49-F238E27FC236}">
              <a16:creationId xmlns:a16="http://schemas.microsoft.com/office/drawing/2014/main" id="{00000000-0008-0000-0700-000003000000}"/>
            </a:ext>
          </a:extLst>
        </xdr:cNvPr>
        <xdr:cNvSpPr/>
      </xdr:nvSpPr>
      <xdr:spPr>
        <a:xfrm>
          <a:off x="1104900" y="4962525"/>
          <a:ext cx="1590675" cy="6572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Actividades</a:t>
          </a:r>
          <a:r>
            <a:rPr lang="es-ES" sz="1100" baseline="0"/>
            <a:t> de apoyo</a:t>
          </a:r>
        </a:p>
      </xdr:txBody>
    </xdr:sp>
    <xdr:clientData/>
  </xdr:twoCellAnchor>
  <xdr:twoCellAnchor>
    <xdr:from>
      <xdr:col>1</xdr:col>
      <xdr:colOff>266700</xdr:colOff>
      <xdr:row>20</xdr:row>
      <xdr:rowOff>85726</xdr:rowOff>
    </xdr:from>
    <xdr:to>
      <xdr:col>2</xdr:col>
      <xdr:colOff>704850</xdr:colOff>
      <xdr:row>23</xdr:row>
      <xdr:rowOff>76201</xdr:rowOff>
    </xdr:to>
    <xdr:sp macro="" textlink="">
      <xdr:nvSpPr>
        <xdr:cNvPr id="4" name="3 Elipse">
          <a:extLst>
            <a:ext uri="{FF2B5EF4-FFF2-40B4-BE49-F238E27FC236}">
              <a16:creationId xmlns:a16="http://schemas.microsoft.com/office/drawing/2014/main" id="{00000000-0008-0000-0700-000004000000}"/>
            </a:ext>
          </a:extLst>
        </xdr:cNvPr>
        <xdr:cNvSpPr/>
      </xdr:nvSpPr>
      <xdr:spPr>
        <a:xfrm>
          <a:off x="1104900" y="5857876"/>
          <a:ext cx="1562100" cy="647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Margen</a:t>
          </a:r>
          <a:endParaRPr lang="es-ES" sz="1100" baseline="0"/>
        </a:p>
      </xdr:txBody>
    </xdr:sp>
    <xdr:clientData/>
  </xdr:twoCellAnchor>
  <xdr:twoCellAnchor>
    <xdr:from>
      <xdr:col>2</xdr:col>
      <xdr:colOff>962025</xdr:colOff>
      <xdr:row>12</xdr:row>
      <xdr:rowOff>104775</xdr:rowOff>
    </xdr:from>
    <xdr:to>
      <xdr:col>4</xdr:col>
      <xdr:colOff>171450</xdr:colOff>
      <xdr:row>14</xdr:row>
      <xdr:rowOff>66675</xdr:rowOff>
    </xdr:to>
    <xdr:sp macro="" textlink="">
      <xdr:nvSpPr>
        <xdr:cNvPr id="5" name="4 Flecha derecha">
          <a:extLst>
            <a:ext uri="{FF2B5EF4-FFF2-40B4-BE49-F238E27FC236}">
              <a16:creationId xmlns:a16="http://schemas.microsoft.com/office/drawing/2014/main" id="{00000000-0008-0000-0700-000005000000}"/>
            </a:ext>
          </a:extLst>
        </xdr:cNvPr>
        <xdr:cNvSpPr/>
      </xdr:nvSpPr>
      <xdr:spPr>
        <a:xfrm>
          <a:off x="2676525" y="3562350"/>
          <a:ext cx="17049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4</xdr:col>
      <xdr:colOff>409575</xdr:colOff>
      <xdr:row>11</xdr:row>
      <xdr:rowOff>161925</xdr:rowOff>
    </xdr:from>
    <xdr:to>
      <xdr:col>5</xdr:col>
      <xdr:colOff>723900</xdr:colOff>
      <xdr:row>14</xdr:row>
      <xdr:rowOff>209549</xdr:rowOff>
    </xdr:to>
    <xdr:sp macro="" textlink="">
      <xdr:nvSpPr>
        <xdr:cNvPr id="6" name="5 Rectángulo redondeado">
          <a:extLst>
            <a:ext uri="{FF2B5EF4-FFF2-40B4-BE49-F238E27FC236}">
              <a16:creationId xmlns:a16="http://schemas.microsoft.com/office/drawing/2014/main" id="{00000000-0008-0000-0700-000006000000}"/>
            </a:ext>
          </a:extLst>
        </xdr:cNvPr>
        <xdr:cNvSpPr/>
      </xdr:nvSpPr>
      <xdr:spPr>
        <a:xfrm>
          <a:off x="4619625" y="3400425"/>
          <a:ext cx="1438275" cy="704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Transformación de </a:t>
          </a:r>
          <a:r>
            <a:rPr lang="es-ES" sz="1100" i="1"/>
            <a:t>inputs</a:t>
          </a:r>
          <a:r>
            <a:rPr lang="es-ES" sz="1100" i="0"/>
            <a:t> y relación con el cliente</a:t>
          </a:r>
        </a:p>
      </xdr:txBody>
    </xdr:sp>
    <xdr:clientData/>
  </xdr:twoCellAnchor>
  <xdr:twoCellAnchor>
    <xdr:from>
      <xdr:col>4</xdr:col>
      <xdr:colOff>438150</xdr:colOff>
      <xdr:row>15</xdr:row>
      <xdr:rowOff>190500</xdr:rowOff>
    </xdr:from>
    <xdr:to>
      <xdr:col>5</xdr:col>
      <xdr:colOff>752475</xdr:colOff>
      <xdr:row>19</xdr:row>
      <xdr:rowOff>142875</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4171950" y="3800475"/>
          <a:ext cx="1438275" cy="828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Estructura de la empresa para poder desarrollar todo el proceso productivo</a:t>
          </a:r>
          <a:endParaRPr lang="es-ES" sz="1100" i="0"/>
        </a:p>
      </xdr:txBody>
    </xdr:sp>
    <xdr:clientData/>
  </xdr:twoCellAnchor>
  <xdr:twoCellAnchor>
    <xdr:from>
      <xdr:col>4</xdr:col>
      <xdr:colOff>447675</xdr:colOff>
      <xdr:row>20</xdr:row>
      <xdr:rowOff>152400</xdr:rowOff>
    </xdr:from>
    <xdr:to>
      <xdr:col>5</xdr:col>
      <xdr:colOff>762000</xdr:colOff>
      <xdr:row>23</xdr:row>
      <xdr:rowOff>200024</xdr:rowOff>
    </xdr:to>
    <xdr:sp macro="" textlink="">
      <xdr:nvSpPr>
        <xdr:cNvPr id="8" name="7 Rectángulo redondeado">
          <a:extLst>
            <a:ext uri="{FF2B5EF4-FFF2-40B4-BE49-F238E27FC236}">
              <a16:creationId xmlns:a16="http://schemas.microsoft.com/office/drawing/2014/main" id="{00000000-0008-0000-0700-000008000000}"/>
            </a:ext>
          </a:extLst>
        </xdr:cNvPr>
        <xdr:cNvSpPr/>
      </xdr:nvSpPr>
      <xdr:spPr>
        <a:xfrm>
          <a:off x="4657725" y="5362575"/>
          <a:ext cx="1438275" cy="704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Valor obtenido</a:t>
          </a:r>
          <a:r>
            <a:rPr lang="es-ES" sz="1100" baseline="0"/>
            <a:t> por la empresa en relación a los costes incurridos</a:t>
          </a:r>
          <a:endParaRPr lang="es-ES" sz="1100" i="0"/>
        </a:p>
      </xdr:txBody>
    </xdr:sp>
    <xdr:clientData/>
  </xdr:twoCellAnchor>
  <xdr:twoCellAnchor>
    <xdr:from>
      <xdr:col>2</xdr:col>
      <xdr:colOff>990600</xdr:colOff>
      <xdr:row>16</xdr:row>
      <xdr:rowOff>180975</xdr:rowOff>
    </xdr:from>
    <xdr:to>
      <xdr:col>4</xdr:col>
      <xdr:colOff>200025</xdr:colOff>
      <xdr:row>18</xdr:row>
      <xdr:rowOff>142875</xdr:rowOff>
    </xdr:to>
    <xdr:sp macro="" textlink="">
      <xdr:nvSpPr>
        <xdr:cNvPr id="9" name="8 Flecha derecha">
          <a:extLst>
            <a:ext uri="{FF2B5EF4-FFF2-40B4-BE49-F238E27FC236}">
              <a16:creationId xmlns:a16="http://schemas.microsoft.com/office/drawing/2014/main" id="{00000000-0008-0000-0700-000009000000}"/>
            </a:ext>
          </a:extLst>
        </xdr:cNvPr>
        <xdr:cNvSpPr/>
      </xdr:nvSpPr>
      <xdr:spPr>
        <a:xfrm>
          <a:off x="2705100" y="4514850"/>
          <a:ext cx="17049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2</xdr:col>
      <xdr:colOff>981075</xdr:colOff>
      <xdr:row>20</xdr:row>
      <xdr:rowOff>209549</xdr:rowOff>
    </xdr:from>
    <xdr:to>
      <xdr:col>4</xdr:col>
      <xdr:colOff>190500</xdr:colOff>
      <xdr:row>22</xdr:row>
      <xdr:rowOff>200024</xdr:rowOff>
    </xdr:to>
    <xdr:sp macro="" textlink="">
      <xdr:nvSpPr>
        <xdr:cNvPr id="10" name="9 Flecha derecha">
          <a:extLst>
            <a:ext uri="{FF2B5EF4-FFF2-40B4-BE49-F238E27FC236}">
              <a16:creationId xmlns:a16="http://schemas.microsoft.com/office/drawing/2014/main" id="{00000000-0008-0000-0700-00000A000000}"/>
            </a:ext>
          </a:extLst>
        </xdr:cNvPr>
        <xdr:cNvSpPr/>
      </xdr:nvSpPr>
      <xdr:spPr>
        <a:xfrm>
          <a:off x="2695575" y="5419724"/>
          <a:ext cx="1704975" cy="428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1</xdr:col>
      <xdr:colOff>504826</xdr:colOff>
      <xdr:row>28</xdr:row>
      <xdr:rowOff>85725</xdr:rowOff>
    </xdr:from>
    <xdr:to>
      <xdr:col>1</xdr:col>
      <xdr:colOff>1019176</xdr:colOff>
      <xdr:row>29</xdr:row>
      <xdr:rowOff>76200</xdr:rowOff>
    </xdr:to>
    <xdr:sp macro="" textlink="">
      <xdr:nvSpPr>
        <xdr:cNvPr id="11" name="10 Flecha derecha">
          <a:extLst>
            <a:ext uri="{FF2B5EF4-FFF2-40B4-BE49-F238E27FC236}">
              <a16:creationId xmlns:a16="http://schemas.microsoft.com/office/drawing/2014/main" id="{00000000-0008-0000-0700-00000B000000}"/>
            </a:ext>
          </a:extLst>
        </xdr:cNvPr>
        <xdr:cNvSpPr/>
      </xdr:nvSpPr>
      <xdr:spPr>
        <a:xfrm>
          <a:off x="1343026" y="76104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30</xdr:row>
      <xdr:rowOff>85725</xdr:rowOff>
    </xdr:from>
    <xdr:to>
      <xdr:col>1</xdr:col>
      <xdr:colOff>1019176</xdr:colOff>
      <xdr:row>31</xdr:row>
      <xdr:rowOff>76200</xdr:rowOff>
    </xdr:to>
    <xdr:sp macro="" textlink="">
      <xdr:nvSpPr>
        <xdr:cNvPr id="12" name="11 Flecha derecha">
          <a:extLst>
            <a:ext uri="{FF2B5EF4-FFF2-40B4-BE49-F238E27FC236}">
              <a16:creationId xmlns:a16="http://schemas.microsoft.com/office/drawing/2014/main" id="{00000000-0008-0000-0700-00000C000000}"/>
            </a:ext>
          </a:extLst>
        </xdr:cNvPr>
        <xdr:cNvSpPr/>
      </xdr:nvSpPr>
      <xdr:spPr>
        <a:xfrm>
          <a:off x="1343026" y="826770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32</xdr:row>
      <xdr:rowOff>85725</xdr:rowOff>
    </xdr:from>
    <xdr:to>
      <xdr:col>1</xdr:col>
      <xdr:colOff>1019176</xdr:colOff>
      <xdr:row>33</xdr:row>
      <xdr:rowOff>76200</xdr:rowOff>
    </xdr:to>
    <xdr:sp macro="" textlink="">
      <xdr:nvSpPr>
        <xdr:cNvPr id="13" name="12 Flecha derecha">
          <a:extLst>
            <a:ext uri="{FF2B5EF4-FFF2-40B4-BE49-F238E27FC236}">
              <a16:creationId xmlns:a16="http://schemas.microsoft.com/office/drawing/2014/main" id="{00000000-0008-0000-0700-00000D000000}"/>
            </a:ext>
          </a:extLst>
        </xdr:cNvPr>
        <xdr:cNvSpPr/>
      </xdr:nvSpPr>
      <xdr:spPr>
        <a:xfrm>
          <a:off x="1343026" y="892492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34</xdr:row>
      <xdr:rowOff>85725</xdr:rowOff>
    </xdr:from>
    <xdr:to>
      <xdr:col>1</xdr:col>
      <xdr:colOff>1019176</xdr:colOff>
      <xdr:row>35</xdr:row>
      <xdr:rowOff>76200</xdr:rowOff>
    </xdr:to>
    <xdr:sp macro="" textlink="">
      <xdr:nvSpPr>
        <xdr:cNvPr id="14" name="13 Flecha derecha">
          <a:extLst>
            <a:ext uri="{FF2B5EF4-FFF2-40B4-BE49-F238E27FC236}">
              <a16:creationId xmlns:a16="http://schemas.microsoft.com/office/drawing/2014/main" id="{00000000-0008-0000-0700-00000E000000}"/>
            </a:ext>
          </a:extLst>
        </xdr:cNvPr>
        <xdr:cNvSpPr/>
      </xdr:nvSpPr>
      <xdr:spPr>
        <a:xfrm>
          <a:off x="1343026" y="95821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36</xdr:row>
      <xdr:rowOff>85725</xdr:rowOff>
    </xdr:from>
    <xdr:to>
      <xdr:col>1</xdr:col>
      <xdr:colOff>1019176</xdr:colOff>
      <xdr:row>37</xdr:row>
      <xdr:rowOff>76200</xdr:rowOff>
    </xdr:to>
    <xdr:sp macro="" textlink="">
      <xdr:nvSpPr>
        <xdr:cNvPr id="15" name="14 Flecha derecha">
          <a:extLst>
            <a:ext uri="{FF2B5EF4-FFF2-40B4-BE49-F238E27FC236}">
              <a16:creationId xmlns:a16="http://schemas.microsoft.com/office/drawing/2014/main" id="{00000000-0008-0000-0700-00000F000000}"/>
            </a:ext>
          </a:extLst>
        </xdr:cNvPr>
        <xdr:cNvSpPr/>
      </xdr:nvSpPr>
      <xdr:spPr>
        <a:xfrm>
          <a:off x="1343026" y="102393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40</xdr:row>
      <xdr:rowOff>76200</xdr:rowOff>
    </xdr:from>
    <xdr:to>
      <xdr:col>1</xdr:col>
      <xdr:colOff>1019176</xdr:colOff>
      <xdr:row>41</xdr:row>
      <xdr:rowOff>66675</xdr:rowOff>
    </xdr:to>
    <xdr:sp macro="" textlink="">
      <xdr:nvSpPr>
        <xdr:cNvPr id="16" name="15 Flecha derecha">
          <a:extLst>
            <a:ext uri="{FF2B5EF4-FFF2-40B4-BE49-F238E27FC236}">
              <a16:creationId xmlns:a16="http://schemas.microsoft.com/office/drawing/2014/main" id="{00000000-0008-0000-0700-000010000000}"/>
            </a:ext>
          </a:extLst>
        </xdr:cNvPr>
        <xdr:cNvSpPr/>
      </xdr:nvSpPr>
      <xdr:spPr>
        <a:xfrm>
          <a:off x="1343026" y="1154430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42</xdr:row>
      <xdr:rowOff>85725</xdr:rowOff>
    </xdr:from>
    <xdr:to>
      <xdr:col>1</xdr:col>
      <xdr:colOff>1019176</xdr:colOff>
      <xdr:row>43</xdr:row>
      <xdr:rowOff>76200</xdr:rowOff>
    </xdr:to>
    <xdr:sp macro="" textlink="">
      <xdr:nvSpPr>
        <xdr:cNvPr id="17" name="16 Flecha derecha">
          <a:extLst>
            <a:ext uri="{FF2B5EF4-FFF2-40B4-BE49-F238E27FC236}">
              <a16:creationId xmlns:a16="http://schemas.microsoft.com/office/drawing/2014/main" id="{00000000-0008-0000-0700-000011000000}"/>
            </a:ext>
          </a:extLst>
        </xdr:cNvPr>
        <xdr:cNvSpPr/>
      </xdr:nvSpPr>
      <xdr:spPr>
        <a:xfrm>
          <a:off x="1343026" y="122110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44</xdr:row>
      <xdr:rowOff>76200</xdr:rowOff>
    </xdr:from>
    <xdr:to>
      <xdr:col>1</xdr:col>
      <xdr:colOff>1019176</xdr:colOff>
      <xdr:row>45</xdr:row>
      <xdr:rowOff>66675</xdr:rowOff>
    </xdr:to>
    <xdr:sp macro="" textlink="">
      <xdr:nvSpPr>
        <xdr:cNvPr id="18" name="17 Flecha derecha">
          <a:extLst>
            <a:ext uri="{FF2B5EF4-FFF2-40B4-BE49-F238E27FC236}">
              <a16:creationId xmlns:a16="http://schemas.microsoft.com/office/drawing/2014/main" id="{00000000-0008-0000-0700-000012000000}"/>
            </a:ext>
          </a:extLst>
        </xdr:cNvPr>
        <xdr:cNvSpPr/>
      </xdr:nvSpPr>
      <xdr:spPr>
        <a:xfrm>
          <a:off x="1343026" y="128587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46</xdr:row>
      <xdr:rowOff>76200</xdr:rowOff>
    </xdr:from>
    <xdr:to>
      <xdr:col>1</xdr:col>
      <xdr:colOff>1019176</xdr:colOff>
      <xdr:row>47</xdr:row>
      <xdr:rowOff>66675</xdr:rowOff>
    </xdr:to>
    <xdr:sp macro="" textlink="">
      <xdr:nvSpPr>
        <xdr:cNvPr id="19" name="18 Flecha derecha">
          <a:extLst>
            <a:ext uri="{FF2B5EF4-FFF2-40B4-BE49-F238E27FC236}">
              <a16:creationId xmlns:a16="http://schemas.microsoft.com/office/drawing/2014/main" id="{00000000-0008-0000-0700-000013000000}"/>
            </a:ext>
          </a:extLst>
        </xdr:cNvPr>
        <xdr:cNvSpPr/>
      </xdr:nvSpPr>
      <xdr:spPr>
        <a:xfrm>
          <a:off x="1343026" y="135159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571500</xdr:colOff>
      <xdr:row>53</xdr:row>
      <xdr:rowOff>19049</xdr:rowOff>
    </xdr:from>
    <xdr:to>
      <xdr:col>1</xdr:col>
      <xdr:colOff>685800</xdr:colOff>
      <xdr:row>60</xdr:row>
      <xdr:rowOff>85724</xdr:rowOff>
    </xdr:to>
    <xdr:sp macro="" textlink="">
      <xdr:nvSpPr>
        <xdr:cNvPr id="20" name="19 Flecha arriba y abajo">
          <a:extLst>
            <a:ext uri="{FF2B5EF4-FFF2-40B4-BE49-F238E27FC236}">
              <a16:creationId xmlns:a16="http://schemas.microsoft.com/office/drawing/2014/main" id="{00000000-0008-0000-0700-000014000000}"/>
            </a:ext>
          </a:extLst>
        </xdr:cNvPr>
        <xdr:cNvSpPr/>
      </xdr:nvSpPr>
      <xdr:spPr>
        <a:xfrm>
          <a:off x="1162050" y="13115924"/>
          <a:ext cx="114300" cy="1600200"/>
        </a:xfrm>
        <a:prstGeom prst="up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2</xdr:col>
      <xdr:colOff>9525</xdr:colOff>
      <xdr:row>60</xdr:row>
      <xdr:rowOff>180975</xdr:rowOff>
    </xdr:from>
    <xdr:to>
      <xdr:col>2</xdr:col>
      <xdr:colOff>762000</xdr:colOff>
      <xdr:row>63</xdr:row>
      <xdr:rowOff>47626</xdr:rowOff>
    </xdr:to>
    <xdr:sp macro="" textlink="">
      <xdr:nvSpPr>
        <xdr:cNvPr id="21" name="20 Rectángulo redondeado">
          <a:extLst>
            <a:ext uri="{FF2B5EF4-FFF2-40B4-BE49-F238E27FC236}">
              <a16:creationId xmlns:a16="http://schemas.microsoft.com/office/drawing/2014/main" id="{00000000-0008-0000-0700-000015000000}"/>
            </a:ext>
          </a:extLst>
        </xdr:cNvPr>
        <xdr:cNvSpPr/>
      </xdr:nvSpPr>
      <xdr:spPr>
        <a:xfrm>
          <a:off x="1724025" y="14811375"/>
          <a:ext cx="752475"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Logística</a:t>
          </a:r>
          <a:r>
            <a:rPr lang="es-ES" sz="1100" baseline="0">
              <a:solidFill>
                <a:schemeClr val="tx1"/>
              </a:solidFill>
            </a:rPr>
            <a:t> de entrada</a:t>
          </a:r>
          <a:endParaRPr lang="es-ES" sz="1100">
            <a:solidFill>
              <a:schemeClr val="tx1"/>
            </a:solidFill>
          </a:endParaRPr>
        </a:p>
      </xdr:txBody>
    </xdr:sp>
    <xdr:clientData/>
  </xdr:twoCellAnchor>
  <xdr:twoCellAnchor>
    <xdr:from>
      <xdr:col>2</xdr:col>
      <xdr:colOff>914400</xdr:colOff>
      <xdr:row>60</xdr:row>
      <xdr:rowOff>180975</xdr:rowOff>
    </xdr:from>
    <xdr:to>
      <xdr:col>3</xdr:col>
      <xdr:colOff>600076</xdr:colOff>
      <xdr:row>63</xdr:row>
      <xdr:rowOff>47626</xdr:rowOff>
    </xdr:to>
    <xdr:sp macro="" textlink="">
      <xdr:nvSpPr>
        <xdr:cNvPr id="22" name="21 Rectángulo redondeado">
          <a:extLst>
            <a:ext uri="{FF2B5EF4-FFF2-40B4-BE49-F238E27FC236}">
              <a16:creationId xmlns:a16="http://schemas.microsoft.com/office/drawing/2014/main" id="{00000000-0008-0000-0700-000016000000}"/>
            </a:ext>
          </a:extLst>
        </xdr:cNvPr>
        <xdr:cNvSpPr/>
      </xdr:nvSpPr>
      <xdr:spPr>
        <a:xfrm>
          <a:off x="287655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0" tIns="36000" rIns="0" bIns="36000" rtlCol="0" anchor="ctr" anchorCtr="1"/>
        <a:lstStyle/>
        <a:p>
          <a:pPr algn="ctr"/>
          <a:r>
            <a:rPr lang="es-ES" sz="1100">
              <a:solidFill>
                <a:schemeClr val="tx1"/>
              </a:solidFill>
            </a:rPr>
            <a:t>Operaciones</a:t>
          </a:r>
        </a:p>
      </xdr:txBody>
    </xdr:sp>
    <xdr:clientData/>
  </xdr:twoCellAnchor>
  <xdr:twoCellAnchor>
    <xdr:from>
      <xdr:col>3</xdr:col>
      <xdr:colOff>685800</xdr:colOff>
      <xdr:row>60</xdr:row>
      <xdr:rowOff>180975</xdr:rowOff>
    </xdr:from>
    <xdr:to>
      <xdr:col>4</xdr:col>
      <xdr:colOff>371476</xdr:colOff>
      <xdr:row>63</xdr:row>
      <xdr:rowOff>47626</xdr:rowOff>
    </xdr:to>
    <xdr:sp macro="" textlink="">
      <xdr:nvSpPr>
        <xdr:cNvPr id="23" name="22 Rectángulo redondeado">
          <a:extLst>
            <a:ext uri="{FF2B5EF4-FFF2-40B4-BE49-F238E27FC236}">
              <a16:creationId xmlns:a16="http://schemas.microsoft.com/office/drawing/2014/main" id="{00000000-0008-0000-0700-000017000000}"/>
            </a:ext>
          </a:extLst>
        </xdr:cNvPr>
        <xdr:cNvSpPr/>
      </xdr:nvSpPr>
      <xdr:spPr>
        <a:xfrm>
          <a:off x="377190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Logística</a:t>
          </a:r>
          <a:r>
            <a:rPr lang="es-ES" sz="1100" baseline="0">
              <a:solidFill>
                <a:schemeClr val="tx1"/>
              </a:solidFill>
            </a:rPr>
            <a:t> de salida</a:t>
          </a:r>
          <a:endParaRPr lang="es-ES" sz="1100">
            <a:solidFill>
              <a:schemeClr val="tx1"/>
            </a:solidFill>
          </a:endParaRPr>
        </a:p>
      </xdr:txBody>
    </xdr:sp>
    <xdr:clientData/>
  </xdr:twoCellAnchor>
  <xdr:twoCellAnchor>
    <xdr:from>
      <xdr:col>4</xdr:col>
      <xdr:colOff>457200</xdr:colOff>
      <xdr:row>60</xdr:row>
      <xdr:rowOff>180975</xdr:rowOff>
    </xdr:from>
    <xdr:to>
      <xdr:col>5</xdr:col>
      <xdr:colOff>142876</xdr:colOff>
      <xdr:row>63</xdr:row>
      <xdr:rowOff>47626</xdr:rowOff>
    </xdr:to>
    <xdr:sp macro="" textlink="">
      <xdr:nvSpPr>
        <xdr:cNvPr id="24" name="23 Rectángulo redondeado">
          <a:extLst>
            <a:ext uri="{FF2B5EF4-FFF2-40B4-BE49-F238E27FC236}">
              <a16:creationId xmlns:a16="http://schemas.microsoft.com/office/drawing/2014/main" id="{00000000-0008-0000-0700-000018000000}"/>
            </a:ext>
          </a:extLst>
        </xdr:cNvPr>
        <xdr:cNvSpPr/>
      </xdr:nvSpPr>
      <xdr:spPr>
        <a:xfrm>
          <a:off x="466725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Marketing y ventas</a:t>
          </a:r>
        </a:p>
      </xdr:txBody>
    </xdr:sp>
    <xdr:clientData/>
  </xdr:twoCellAnchor>
  <xdr:twoCellAnchor>
    <xdr:from>
      <xdr:col>5</xdr:col>
      <xdr:colOff>238125</xdr:colOff>
      <xdr:row>60</xdr:row>
      <xdr:rowOff>180975</xdr:rowOff>
    </xdr:from>
    <xdr:to>
      <xdr:col>5</xdr:col>
      <xdr:colOff>1047751</xdr:colOff>
      <xdr:row>63</xdr:row>
      <xdr:rowOff>47626</xdr:rowOff>
    </xdr:to>
    <xdr:sp macro="" textlink="">
      <xdr:nvSpPr>
        <xdr:cNvPr id="25" name="24 Rectángulo redondeado">
          <a:extLst>
            <a:ext uri="{FF2B5EF4-FFF2-40B4-BE49-F238E27FC236}">
              <a16:creationId xmlns:a16="http://schemas.microsoft.com/office/drawing/2014/main" id="{00000000-0008-0000-0700-000019000000}"/>
            </a:ext>
          </a:extLst>
        </xdr:cNvPr>
        <xdr:cNvSpPr/>
      </xdr:nvSpPr>
      <xdr:spPr>
        <a:xfrm>
          <a:off x="5572125"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Servicios</a:t>
          </a:r>
        </a:p>
      </xdr:txBody>
    </xdr:sp>
    <xdr:clientData/>
  </xdr:twoCellAnchor>
  <xdr:twoCellAnchor>
    <xdr:from>
      <xdr:col>6</xdr:col>
      <xdr:colOff>19050</xdr:colOff>
      <xdr:row>53</xdr:row>
      <xdr:rowOff>19049</xdr:rowOff>
    </xdr:from>
    <xdr:to>
      <xdr:col>7</xdr:col>
      <xdr:colOff>0</xdr:colOff>
      <xdr:row>63</xdr:row>
      <xdr:rowOff>9524</xdr:rowOff>
    </xdr:to>
    <xdr:sp macro="" textlink="">
      <xdr:nvSpPr>
        <xdr:cNvPr id="26" name="25 Cheurón">
          <a:extLst>
            <a:ext uri="{FF2B5EF4-FFF2-40B4-BE49-F238E27FC236}">
              <a16:creationId xmlns:a16="http://schemas.microsoft.com/office/drawing/2014/main" id="{00000000-0008-0000-0700-00001A000000}"/>
            </a:ext>
          </a:extLst>
        </xdr:cNvPr>
        <xdr:cNvSpPr/>
      </xdr:nvSpPr>
      <xdr:spPr>
        <a:xfrm>
          <a:off x="6477000" y="15087599"/>
          <a:ext cx="1057275" cy="2181225"/>
        </a:xfrm>
        <a:prstGeom prst="chevron">
          <a:avLst>
            <a:gd name="adj" fmla="val 18624"/>
          </a:avLst>
        </a:prstGeom>
        <a:solidFill>
          <a:schemeClr val="accent6">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 lIns="108000" rIns="0" rtlCol="0" anchor="ctr"/>
        <a:lstStyle/>
        <a:p>
          <a:pPr algn="ctr"/>
          <a:r>
            <a:rPr lang="es-ES" sz="1050" b="1">
              <a:solidFill>
                <a:schemeClr val="tx1"/>
              </a:solidFill>
            </a:rPr>
            <a:t>Margen</a:t>
          </a:r>
        </a:p>
      </xdr:txBody>
    </xdr:sp>
    <xdr:clientData/>
  </xdr:twoCellAnchor>
  <xdr:twoCellAnchor>
    <xdr:from>
      <xdr:col>0</xdr:col>
      <xdr:colOff>152400</xdr:colOff>
      <xdr:row>1</xdr:row>
      <xdr:rowOff>0</xdr:rowOff>
    </xdr:from>
    <xdr:to>
      <xdr:col>1</xdr:col>
      <xdr:colOff>723900</xdr:colOff>
      <xdr:row>2</xdr:row>
      <xdr:rowOff>114300</xdr:rowOff>
    </xdr:to>
    <xdr:sp macro="" textlink="">
      <xdr:nvSpPr>
        <xdr:cNvPr id="31" name="30 Rectángulo">
          <a:hlinkClick xmlns:r="http://schemas.openxmlformats.org/officeDocument/2006/relationships" r:id="rId1"/>
          <a:extLst>
            <a:ext uri="{FF2B5EF4-FFF2-40B4-BE49-F238E27FC236}">
              <a16:creationId xmlns:a16="http://schemas.microsoft.com/office/drawing/2014/main" id="{00000000-0008-0000-0700-00001F000000}"/>
            </a:ext>
          </a:extLst>
        </xdr:cNvPr>
        <xdr:cNvSpPr/>
      </xdr:nvSpPr>
      <xdr:spPr>
        <a:xfrm>
          <a:off x="152400" y="219075"/>
          <a:ext cx="1162050" cy="41910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4</xdr:col>
      <xdr:colOff>866775</xdr:colOff>
      <xdr:row>74</xdr:row>
      <xdr:rowOff>0</xdr:rowOff>
    </xdr:from>
    <xdr:to>
      <xdr:col>5</xdr:col>
      <xdr:colOff>152400</xdr:colOff>
      <xdr:row>75</xdr:row>
      <xdr:rowOff>190500</xdr:rowOff>
    </xdr:to>
    <xdr:pic>
      <xdr:nvPicPr>
        <xdr:cNvPr id="34" name="Picture 3">
          <a:hlinkClick xmlns:r="http://schemas.openxmlformats.org/officeDocument/2006/relationships" r:id="rId2"/>
          <a:extLst>
            <a:ext uri="{FF2B5EF4-FFF2-40B4-BE49-F238E27FC236}">
              <a16:creationId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600575" y="16611600"/>
          <a:ext cx="409575" cy="409575"/>
        </a:xfrm>
        <a:prstGeom prst="rect">
          <a:avLst/>
        </a:prstGeom>
        <a:noFill/>
        <a:ln w="1">
          <a:noFill/>
          <a:miter lim="800000"/>
          <a:headEnd/>
          <a:tailEnd type="none" w="med" len="med"/>
        </a:ln>
        <a:effectLst/>
      </xdr:spPr>
    </xdr:pic>
    <xdr:clientData/>
  </xdr:twoCellAnchor>
  <xdr:twoCellAnchor>
    <xdr:from>
      <xdr:col>1</xdr:col>
      <xdr:colOff>542925</xdr:colOff>
      <xdr:row>73</xdr:row>
      <xdr:rowOff>123825</xdr:rowOff>
    </xdr:from>
    <xdr:to>
      <xdr:col>3</xdr:col>
      <xdr:colOff>39225</xdr:colOff>
      <xdr:row>76</xdr:row>
      <xdr:rowOff>57150</xdr:rowOff>
    </xdr:to>
    <xdr:sp macro="" textlink="">
      <xdr:nvSpPr>
        <xdr:cNvPr id="36" name="35 Rectángulo">
          <a:extLst>
            <a:ext uri="{FF2B5EF4-FFF2-40B4-BE49-F238E27FC236}">
              <a16:creationId xmlns:a16="http://schemas.microsoft.com/office/drawing/2014/main" id="{00000000-0008-0000-0700-000024000000}"/>
            </a:ext>
          </a:extLst>
        </xdr:cNvPr>
        <xdr:cNvSpPr/>
      </xdr:nvSpPr>
      <xdr:spPr>
        <a:xfrm>
          <a:off x="1133475" y="165163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5. ANÁLISIS INTERNO Y EXTERNO</a:t>
          </a:r>
        </a:p>
      </xdr:txBody>
    </xdr:sp>
    <xdr:clientData/>
  </xdr:twoCellAnchor>
  <xdr:twoCellAnchor>
    <xdr:from>
      <xdr:col>3</xdr:col>
      <xdr:colOff>266700</xdr:colOff>
      <xdr:row>73</xdr:row>
      <xdr:rowOff>123825</xdr:rowOff>
    </xdr:from>
    <xdr:to>
      <xdr:col>4</xdr:col>
      <xdr:colOff>657225</xdr:colOff>
      <xdr:row>76</xdr:row>
      <xdr:rowOff>57150</xdr:rowOff>
    </xdr:to>
    <xdr:sp macro="" textlink="">
      <xdr:nvSpPr>
        <xdr:cNvPr id="37" name="36 Rectángulo">
          <a:extLst>
            <a:ext uri="{FF2B5EF4-FFF2-40B4-BE49-F238E27FC236}">
              <a16:creationId xmlns:a16="http://schemas.microsoft.com/office/drawing/2014/main" id="{00000000-0008-0000-0700-000025000000}"/>
            </a:ext>
          </a:extLst>
        </xdr:cNvPr>
        <xdr:cNvSpPr/>
      </xdr:nvSpPr>
      <xdr:spPr>
        <a:xfrm>
          <a:off x="2876550" y="16516350"/>
          <a:ext cx="151447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AUTODIAGNÓSTICO</a:t>
          </a:r>
          <a:r>
            <a:rPr lang="es-ES" sz="1100" baseline="0">
              <a:solidFill>
                <a:schemeClr val="lt1"/>
              </a:solidFill>
              <a:latin typeface="+mn-lt"/>
              <a:ea typeface="+mn-ea"/>
              <a:cs typeface="+mn-cs"/>
            </a:rPr>
            <a:t> DE LA CADENA DE VALOR</a:t>
          </a:r>
          <a:endParaRPr lang="es-ES"/>
        </a:p>
      </xdr:txBody>
    </xdr:sp>
    <xdr:clientData/>
  </xdr:twoCellAnchor>
  <xdr:twoCellAnchor editAs="oneCell">
    <xdr:from>
      <xdr:col>1</xdr:col>
      <xdr:colOff>9525</xdr:colOff>
      <xdr:row>74</xdr:row>
      <xdr:rowOff>0</xdr:rowOff>
    </xdr:from>
    <xdr:to>
      <xdr:col>1</xdr:col>
      <xdr:colOff>419100</xdr:colOff>
      <xdr:row>75</xdr:row>
      <xdr:rowOff>190500</xdr:rowOff>
    </xdr:to>
    <xdr:pic>
      <xdr:nvPicPr>
        <xdr:cNvPr id="38" name="Picture 3">
          <a:hlinkClick xmlns:r="http://schemas.openxmlformats.org/officeDocument/2006/relationships" r:id="rId4"/>
          <a:extLst>
            <a:ext uri="{FF2B5EF4-FFF2-40B4-BE49-F238E27FC236}">
              <a16:creationId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47725" y="16802100"/>
          <a:ext cx="409575" cy="409575"/>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9</xdr:row>
      <xdr:rowOff>123825</xdr:rowOff>
    </xdr:from>
    <xdr:to>
      <xdr:col>0</xdr:col>
      <xdr:colOff>723900</xdr:colOff>
      <xdr:row>12</xdr:row>
      <xdr:rowOff>30956</xdr:rowOff>
    </xdr:to>
    <xdr:pic>
      <xdr:nvPicPr>
        <xdr:cNvPr id="4" name="3 Imagen" descr="Imagen escribir.jp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tretch>
          <a:fillRect/>
        </a:stretch>
      </xdr:blipFill>
      <xdr:spPr>
        <a:xfrm>
          <a:off x="180975" y="1543050"/>
          <a:ext cx="542925" cy="526256"/>
        </a:xfrm>
        <a:prstGeom prst="rect">
          <a:avLst/>
        </a:prstGeom>
      </xdr:spPr>
    </xdr:pic>
    <xdr:clientData/>
  </xdr:twoCellAnchor>
  <xdr:twoCellAnchor editAs="oneCell">
    <xdr:from>
      <xdr:col>0</xdr:col>
      <xdr:colOff>266700</xdr:colOff>
      <xdr:row>42</xdr:row>
      <xdr:rowOff>0</xdr:rowOff>
    </xdr:from>
    <xdr:to>
      <xdr:col>0</xdr:col>
      <xdr:colOff>809625</xdr:colOff>
      <xdr:row>45</xdr:row>
      <xdr:rowOff>40481</xdr:rowOff>
    </xdr:to>
    <xdr:pic>
      <xdr:nvPicPr>
        <xdr:cNvPr id="5" name="4 Imagen" descr="Imagen escribir.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tretch>
          <a:fillRect/>
        </a:stretch>
      </xdr:blipFill>
      <xdr:spPr>
        <a:xfrm>
          <a:off x="266700" y="12372975"/>
          <a:ext cx="542925" cy="526256"/>
        </a:xfrm>
        <a:prstGeom prst="rect">
          <a:avLst/>
        </a:prstGeom>
      </xdr:spPr>
    </xdr:pic>
    <xdr:clientData/>
  </xdr:twoCellAnchor>
  <xdr:twoCellAnchor editAs="oneCell">
    <xdr:from>
      <xdr:col>1</xdr:col>
      <xdr:colOff>0</xdr:colOff>
      <xdr:row>62</xdr:row>
      <xdr:rowOff>0</xdr:rowOff>
    </xdr:from>
    <xdr:to>
      <xdr:col>1</xdr:col>
      <xdr:colOff>409575</xdr:colOff>
      <xdr:row>64</xdr:row>
      <xdr:rowOff>85725</xdr:rowOff>
    </xdr:to>
    <xdr:pic>
      <xdr:nvPicPr>
        <xdr:cNvPr id="16" name="Picture 3">
          <a:hlinkClick xmlns:r="http://schemas.openxmlformats.org/officeDocument/2006/relationships" r:id="rId2"/>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38200" y="15954375"/>
          <a:ext cx="409575" cy="409575"/>
        </a:xfrm>
        <a:prstGeom prst="rect">
          <a:avLst/>
        </a:prstGeom>
        <a:noFill/>
        <a:ln w="1">
          <a:noFill/>
          <a:miter lim="800000"/>
          <a:headEnd/>
          <a:tailEnd type="none" w="med" len="med"/>
        </a:ln>
        <a:effectLst/>
      </xdr:spPr>
    </xdr:pic>
    <xdr:clientData/>
  </xdr:twoCellAnchor>
  <xdr:twoCellAnchor>
    <xdr:from>
      <xdr:col>1</xdr:col>
      <xdr:colOff>485775</xdr:colOff>
      <xdr:row>61</xdr:row>
      <xdr:rowOff>66675</xdr:rowOff>
    </xdr:from>
    <xdr:to>
      <xdr:col>3</xdr:col>
      <xdr:colOff>381000</xdr:colOff>
      <xdr:row>65</xdr:row>
      <xdr:rowOff>9525</xdr:rowOff>
    </xdr:to>
    <xdr:sp macro="" textlink="">
      <xdr:nvSpPr>
        <xdr:cNvPr id="17" name="16 Rectángulo">
          <a:extLst>
            <a:ext uri="{FF2B5EF4-FFF2-40B4-BE49-F238E27FC236}">
              <a16:creationId xmlns:a16="http://schemas.microsoft.com/office/drawing/2014/main" id="{00000000-0008-0000-0800-000011000000}"/>
            </a:ext>
          </a:extLst>
        </xdr:cNvPr>
        <xdr:cNvSpPr/>
      </xdr:nvSpPr>
      <xdr:spPr>
        <a:xfrm>
          <a:off x="1323975" y="15859125"/>
          <a:ext cx="157162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6.</a:t>
          </a:r>
          <a:r>
            <a:rPr lang="es-ES" sz="1100" baseline="0">
              <a:solidFill>
                <a:schemeClr val="lt1"/>
              </a:solidFill>
              <a:latin typeface="+mn-lt"/>
              <a:ea typeface="+mn-ea"/>
              <a:cs typeface="+mn-cs"/>
            </a:rPr>
            <a:t> CADENA DE VALOR</a:t>
          </a:r>
          <a:endParaRPr lang="es-ES" sz="1100">
            <a:solidFill>
              <a:schemeClr val="lt1"/>
            </a:solidFill>
            <a:latin typeface="+mn-lt"/>
            <a:ea typeface="+mn-ea"/>
            <a:cs typeface="+mn-cs"/>
          </a:endParaRPr>
        </a:p>
      </xdr:txBody>
    </xdr:sp>
    <xdr:clientData/>
  </xdr:twoCellAnchor>
  <xdr:twoCellAnchor>
    <xdr:from>
      <xdr:col>3</xdr:col>
      <xdr:colOff>619125</xdr:colOff>
      <xdr:row>61</xdr:row>
      <xdr:rowOff>76200</xdr:rowOff>
    </xdr:from>
    <xdr:to>
      <xdr:col>5</xdr:col>
      <xdr:colOff>276225</xdr:colOff>
      <xdr:row>65</xdr:row>
      <xdr:rowOff>19050</xdr:rowOff>
    </xdr:to>
    <xdr:sp macro="" textlink="">
      <xdr:nvSpPr>
        <xdr:cNvPr id="18" name="17 Rectángulo">
          <a:extLst>
            <a:ext uri="{FF2B5EF4-FFF2-40B4-BE49-F238E27FC236}">
              <a16:creationId xmlns:a16="http://schemas.microsoft.com/office/drawing/2014/main" id="{00000000-0008-0000-0800-000012000000}"/>
            </a:ext>
          </a:extLst>
        </xdr:cNvPr>
        <xdr:cNvSpPr/>
      </xdr:nvSpPr>
      <xdr:spPr>
        <a:xfrm>
          <a:off x="3133725" y="15868650"/>
          <a:ext cx="151447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7. BCG</a:t>
          </a:r>
          <a:endParaRPr lang="es-ES"/>
        </a:p>
      </xdr:txBody>
    </xdr:sp>
    <xdr:clientData/>
  </xdr:twoCellAnchor>
  <xdr:twoCellAnchor editAs="oneCell">
    <xdr:from>
      <xdr:col>5</xdr:col>
      <xdr:colOff>457200</xdr:colOff>
      <xdr:row>62</xdr:row>
      <xdr:rowOff>19050</xdr:rowOff>
    </xdr:from>
    <xdr:to>
      <xdr:col>6</xdr:col>
      <xdr:colOff>28575</xdr:colOff>
      <xdr:row>64</xdr:row>
      <xdr:rowOff>104775</xdr:rowOff>
    </xdr:to>
    <xdr:pic>
      <xdr:nvPicPr>
        <xdr:cNvPr id="19" name="Picture 3">
          <a:hlinkClick xmlns:r="http://schemas.openxmlformats.org/officeDocument/2006/relationships" r:id="rId4"/>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829175" y="15973425"/>
          <a:ext cx="409575" cy="409575"/>
        </a:xfrm>
        <a:prstGeom prst="rect">
          <a:avLst/>
        </a:prstGeom>
        <a:noFill/>
        <a:ln w="1">
          <a:noFill/>
          <a:miter lim="800000"/>
          <a:headEnd/>
          <a:tailEnd type="none" w="med" len="med"/>
        </a:ln>
        <a:effectLst/>
      </xdr:spPr>
    </xdr:pic>
    <xdr:clientData/>
  </xdr:twoCellAnchor>
  <xdr:twoCellAnchor>
    <xdr:from>
      <xdr:col>1</xdr:col>
      <xdr:colOff>0</xdr:colOff>
      <xdr:row>2</xdr:row>
      <xdr:rowOff>0</xdr:rowOff>
    </xdr:from>
    <xdr:to>
      <xdr:col>2</xdr:col>
      <xdr:colOff>266700</xdr:colOff>
      <xdr:row>4</xdr:row>
      <xdr:rowOff>152400</xdr:rowOff>
    </xdr:to>
    <xdr:sp macro="" textlink="">
      <xdr:nvSpPr>
        <xdr:cNvPr id="8" name="7 Rectángulo">
          <a:hlinkClick xmlns:r="http://schemas.openxmlformats.org/officeDocument/2006/relationships" r:id="rId5"/>
          <a:extLst>
            <a:ext uri="{FF2B5EF4-FFF2-40B4-BE49-F238E27FC236}">
              <a16:creationId xmlns:a16="http://schemas.microsoft.com/office/drawing/2014/main" id="{00000000-0008-0000-0800-000008000000}"/>
            </a:ext>
          </a:extLst>
        </xdr:cNvPr>
        <xdr:cNvSpPr/>
      </xdr:nvSpPr>
      <xdr:spPr>
        <a:xfrm>
          <a:off x="838200" y="323850"/>
          <a:ext cx="1104900" cy="47625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io">
  <a:themeElements>
    <a:clrScheme name="Solsticio">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io">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értice">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eurocei.es/" TargetMode="External"/><Relationship Id="rId2" Type="http://schemas.openxmlformats.org/officeDocument/2006/relationships/hyperlink" Target="http://www.icex.es/" TargetMode="External"/><Relationship Id="rId1" Type="http://schemas.openxmlformats.org/officeDocument/2006/relationships/hyperlink" Target="http://www.ceeis.es/"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www.bicgalicia.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6:F46"/>
  <sheetViews>
    <sheetView showGridLines="0" topLeftCell="A10" workbookViewId="0">
      <selection activeCell="B32" sqref="B32:B33"/>
    </sheetView>
  </sheetViews>
  <sheetFormatPr baseColWidth="10" defaultColWidth="11" defaultRowHeight="17.25" x14ac:dyDescent="0.35"/>
  <cols>
    <col min="1" max="1" width="11.625" customWidth="1"/>
    <col min="2" max="2" width="16.5" customWidth="1"/>
    <col min="3" max="3" width="7.75" customWidth="1"/>
    <col min="4" max="4" width="21.625" customWidth="1"/>
    <col min="5" max="5" width="6.5" customWidth="1"/>
    <col min="6" max="6" width="20.125" customWidth="1"/>
    <col min="7" max="7" width="4" customWidth="1"/>
    <col min="8" max="8" width="11.75" customWidth="1"/>
  </cols>
  <sheetData>
    <row r="6" spans="2:6" ht="17.25" customHeight="1" x14ac:dyDescent="0.35">
      <c r="B6" s="309" t="s">
        <v>277</v>
      </c>
      <c r="C6" s="309"/>
      <c r="D6" s="309"/>
      <c r="E6" s="309"/>
      <c r="F6" s="309"/>
    </row>
    <row r="7" spans="2:6" ht="17.25" customHeight="1" x14ac:dyDescent="0.35">
      <c r="B7" s="309"/>
      <c r="C7" s="309"/>
      <c r="D7" s="309"/>
      <c r="E7" s="309"/>
      <c r="F7" s="309"/>
    </row>
    <row r="8" spans="2:6" x14ac:dyDescent="0.35">
      <c r="B8" s="309"/>
      <c r="C8" s="309"/>
      <c r="D8" s="309"/>
      <c r="E8" s="309"/>
      <c r="F8" s="309"/>
    </row>
    <row r="10" spans="2:6" x14ac:dyDescent="0.35">
      <c r="B10" s="310" t="s">
        <v>401</v>
      </c>
      <c r="C10" s="311"/>
      <c r="D10" s="311"/>
      <c r="E10" s="311"/>
      <c r="F10" s="312"/>
    </row>
    <row r="11" spans="2:6" x14ac:dyDescent="0.35">
      <c r="B11" s="312"/>
      <c r="C11" s="312"/>
      <c r="D11" s="312"/>
      <c r="E11" s="312"/>
      <c r="F11" s="312"/>
    </row>
    <row r="12" spans="2:6" x14ac:dyDescent="0.35">
      <c r="B12" s="312"/>
      <c r="C12" s="312"/>
      <c r="D12" s="312"/>
      <c r="E12" s="312"/>
      <c r="F12" s="312"/>
    </row>
    <row r="13" spans="2:6" x14ac:dyDescent="0.35">
      <c r="B13" s="312"/>
      <c r="C13" s="312"/>
      <c r="D13" s="312"/>
      <c r="E13" s="312"/>
      <c r="F13" s="312"/>
    </row>
    <row r="14" spans="2:6" x14ac:dyDescent="0.35">
      <c r="B14" s="312"/>
      <c r="C14" s="312"/>
      <c r="D14" s="312"/>
      <c r="E14" s="312"/>
      <c r="F14" s="312"/>
    </row>
    <row r="15" spans="2:6" ht="17.25" customHeight="1" x14ac:dyDescent="0.35">
      <c r="B15" s="310" t="s">
        <v>379</v>
      </c>
      <c r="C15" s="311"/>
      <c r="D15" s="311"/>
      <c r="E15" s="311"/>
      <c r="F15" s="312"/>
    </row>
    <row r="16" spans="2:6" ht="23.25" customHeight="1" x14ac:dyDescent="0.35">
      <c r="B16" s="312"/>
      <c r="C16" s="312"/>
      <c r="D16" s="312"/>
      <c r="E16" s="312"/>
      <c r="F16" s="312"/>
    </row>
    <row r="17" spans="2:6" ht="17.25" customHeight="1" x14ac:dyDescent="0.35">
      <c r="B17" s="315" t="s">
        <v>283</v>
      </c>
      <c r="C17" s="316"/>
      <c r="D17" s="316"/>
      <c r="E17" s="316"/>
      <c r="F17" s="317"/>
    </row>
    <row r="18" spans="2:6" x14ac:dyDescent="0.35">
      <c r="C18" s="310" t="s">
        <v>278</v>
      </c>
      <c r="D18" s="311"/>
      <c r="E18" s="311"/>
      <c r="F18" s="311"/>
    </row>
    <row r="19" spans="2:6" x14ac:dyDescent="0.35">
      <c r="C19" s="310" t="s">
        <v>279</v>
      </c>
      <c r="D19" s="311"/>
      <c r="E19" s="311"/>
      <c r="F19" s="311"/>
    </row>
    <row r="20" spans="2:6" x14ac:dyDescent="0.35">
      <c r="C20" s="310" t="s">
        <v>280</v>
      </c>
      <c r="D20" s="311"/>
      <c r="E20" s="311"/>
      <c r="F20" s="311"/>
    </row>
    <row r="21" spans="2:6" ht="17.25" customHeight="1" x14ac:dyDescent="0.35">
      <c r="B21" s="315" t="s">
        <v>486</v>
      </c>
      <c r="C21" s="316"/>
      <c r="D21" s="316"/>
      <c r="E21" s="316"/>
      <c r="F21" s="317"/>
    </row>
    <row r="22" spans="2:6" x14ac:dyDescent="0.35">
      <c r="C22" s="310" t="s">
        <v>282</v>
      </c>
      <c r="D22" s="311"/>
    </row>
    <row r="23" spans="2:6" x14ac:dyDescent="0.35">
      <c r="C23" s="310" t="s">
        <v>281</v>
      </c>
      <c r="D23" s="311"/>
      <c r="E23" s="311"/>
      <c r="F23" s="311"/>
    </row>
    <row r="24" spans="2:6" ht="17.25" customHeight="1" x14ac:dyDescent="0.35">
      <c r="B24" s="315" t="s">
        <v>380</v>
      </c>
      <c r="C24" s="316"/>
      <c r="D24" s="316"/>
      <c r="E24" s="316"/>
      <c r="F24" s="317"/>
    </row>
    <row r="25" spans="2:6" x14ac:dyDescent="0.35">
      <c r="C25" s="310" t="s">
        <v>381</v>
      </c>
      <c r="D25" s="311"/>
      <c r="E25" s="311"/>
      <c r="F25" s="311"/>
    </row>
    <row r="26" spans="2:6" x14ac:dyDescent="0.35">
      <c r="C26" s="310" t="s">
        <v>382</v>
      </c>
      <c r="D26" s="311"/>
      <c r="E26" s="311"/>
      <c r="F26" s="311"/>
    </row>
    <row r="27" spans="2:6" x14ac:dyDescent="0.35">
      <c r="B27" s="310"/>
      <c r="C27" s="311"/>
      <c r="D27" s="311"/>
      <c r="E27" s="311"/>
      <c r="F27" s="312"/>
    </row>
    <row r="28" spans="2:6" s="7" customFormat="1" x14ac:dyDescent="0.35">
      <c r="B28" s="313" t="s">
        <v>402</v>
      </c>
      <c r="C28" s="314"/>
      <c r="D28" s="314"/>
      <c r="E28" s="314"/>
      <c r="F28" s="314"/>
    </row>
    <row r="29" spans="2:6" s="7" customFormat="1" x14ac:dyDescent="0.35">
      <c r="B29" s="269"/>
      <c r="C29" s="270"/>
      <c r="D29" s="270"/>
      <c r="E29" s="270"/>
      <c r="F29" s="270"/>
    </row>
    <row r="30" spans="2:6" s="7" customFormat="1" x14ac:dyDescent="0.35">
      <c r="B30" s="305" t="s">
        <v>440</v>
      </c>
      <c r="C30" s="305"/>
      <c r="D30" s="305"/>
      <c r="E30" s="305"/>
      <c r="F30" s="305"/>
    </row>
    <row r="31" spans="2:6" x14ac:dyDescent="0.35">
      <c r="D31" s="289"/>
    </row>
    <row r="32" spans="2:6" ht="24" customHeight="1" x14ac:dyDescent="0.35">
      <c r="B32" s="305" t="s">
        <v>102</v>
      </c>
      <c r="D32" s="306" t="s">
        <v>385</v>
      </c>
      <c r="F32" s="306" t="s">
        <v>390</v>
      </c>
    </row>
    <row r="33" spans="2:6" ht="19.5" customHeight="1" x14ac:dyDescent="0.35">
      <c r="B33" s="305"/>
      <c r="D33" s="306"/>
      <c r="F33" s="306"/>
    </row>
    <row r="35" spans="2:6" ht="17.25" customHeight="1" x14ac:dyDescent="0.35">
      <c r="B35" s="305" t="s">
        <v>103</v>
      </c>
      <c r="D35" s="306" t="s">
        <v>386</v>
      </c>
      <c r="F35" s="306" t="s">
        <v>389</v>
      </c>
    </row>
    <row r="36" spans="2:6" ht="21.75" customHeight="1" x14ac:dyDescent="0.35">
      <c r="B36" s="305"/>
      <c r="D36" s="306"/>
      <c r="F36" s="306"/>
    </row>
    <row r="38" spans="2:6" x14ac:dyDescent="0.35">
      <c r="B38" s="305" t="s">
        <v>104</v>
      </c>
      <c r="D38" s="306" t="s">
        <v>387</v>
      </c>
      <c r="F38" s="306" t="s">
        <v>363</v>
      </c>
    </row>
    <row r="39" spans="2:6" ht="23.25" customHeight="1" x14ac:dyDescent="0.35">
      <c r="B39" s="305"/>
      <c r="D39" s="306"/>
      <c r="F39" s="306"/>
    </row>
    <row r="41" spans="2:6" ht="17.25" customHeight="1" x14ac:dyDescent="0.35">
      <c r="B41" s="305" t="s">
        <v>384</v>
      </c>
      <c r="D41" s="306" t="s">
        <v>388</v>
      </c>
    </row>
    <row r="42" spans="2:6" x14ac:dyDescent="0.35">
      <c r="B42" s="305"/>
      <c r="D42" s="306"/>
    </row>
    <row r="45" spans="2:6" ht="17.25" customHeight="1" x14ac:dyDescent="0.35">
      <c r="B45" s="305" t="s">
        <v>391</v>
      </c>
      <c r="C45" s="305"/>
      <c r="D45" s="305"/>
      <c r="E45" s="305"/>
      <c r="F45" s="305"/>
    </row>
    <row r="46" spans="2:6" s="7" customFormat="1" x14ac:dyDescent="0.35">
      <c r="B46" s="307"/>
      <c r="C46" s="308"/>
      <c r="D46" s="308"/>
      <c r="E46" s="308"/>
      <c r="F46" s="308"/>
    </row>
  </sheetData>
  <sheetProtection algorithmName="SHA-512" hashValue="h7jR4TIV7SXzUnNDqAkQ9eBBkJvSxB2AKiQtFmI6pnk/IzU/2rwP+rcL4PACmpvMHHLGozs6p6Q6SPuMLlW8Yg==" saltValue="T2D95u7F7l5fnYEB+rUOqA==" spinCount="100000" sheet="1" objects="1" scenarios="1"/>
  <mergeCells count="29">
    <mergeCell ref="B6:F8"/>
    <mergeCell ref="B10:F14"/>
    <mergeCell ref="B28:F28"/>
    <mergeCell ref="B21:F21"/>
    <mergeCell ref="B15:F16"/>
    <mergeCell ref="C22:D22"/>
    <mergeCell ref="B17:F17"/>
    <mergeCell ref="C25:F25"/>
    <mergeCell ref="C26:F26"/>
    <mergeCell ref="B27:F27"/>
    <mergeCell ref="C18:F18"/>
    <mergeCell ref="C19:F19"/>
    <mergeCell ref="C20:F20"/>
    <mergeCell ref="C23:F23"/>
    <mergeCell ref="B24:F24"/>
    <mergeCell ref="B46:F46"/>
    <mergeCell ref="B35:B36"/>
    <mergeCell ref="B38:B39"/>
    <mergeCell ref="D38:D39"/>
    <mergeCell ref="D41:D42"/>
    <mergeCell ref="F35:F36"/>
    <mergeCell ref="F38:F39"/>
    <mergeCell ref="B45:F45"/>
    <mergeCell ref="B41:B42"/>
    <mergeCell ref="B30:F30"/>
    <mergeCell ref="B32:B33"/>
    <mergeCell ref="F32:F33"/>
    <mergeCell ref="D32:D33"/>
    <mergeCell ref="D35:D36"/>
  </mergeCells>
  <hyperlinks>
    <hyperlink ref="B32:B33" location="Misión!A1" display="1. MISIÓN" xr:uid="{00000000-0004-0000-0000-000000000000}"/>
    <hyperlink ref="B35:B36" location="Visión!A1" display="2. VISIÓN" xr:uid="{00000000-0004-0000-0000-000001000000}"/>
    <hyperlink ref="B38:B39" location="Valores!A1" display="3. VALORES" xr:uid="{00000000-0004-0000-0000-000002000000}"/>
    <hyperlink ref="B41:B42" location="'OBJETIVOS ESTRATÉGICOS Y UEN'!A1" display="4. OBJETIVOS " xr:uid="{00000000-0004-0000-0000-000003000000}"/>
    <hyperlink ref="D32:D33" location="'ANALISIS INTERNO Y EXTERNO'!A1" display="5 ANÁLISIS INTERNO Y EXTERNO" xr:uid="{00000000-0004-0000-0000-000004000000}"/>
    <hyperlink ref="D35:D36" location="'CADENA DE VALOR'!A1" display="6. CADENA DE VALOR" xr:uid="{00000000-0004-0000-0000-000005000000}"/>
    <hyperlink ref="D38:D39" location="BCG!A1" display="7. MATRIZ PARTICIPACIÓN" xr:uid="{00000000-0004-0000-0000-000006000000}"/>
    <hyperlink ref="D41:D42" location="'Analisis Porter'!A1" display="8. LAS 5 FUERZAS DE PORTER" xr:uid="{00000000-0004-0000-0000-000007000000}"/>
    <hyperlink ref="F32:F33" location="'AE PEST'!A1" display="9. PEST" xr:uid="{00000000-0004-0000-0000-000008000000}"/>
    <hyperlink ref="F35:F36" location="'IDENTIFICACION  ESTR'!A1" display="10. IDENTIFICACIÓN ESTRATEGIA" xr:uid="{00000000-0004-0000-0000-000009000000}"/>
    <hyperlink ref="F38:F39" location="'MATRIZ CAME'!A1" display="11. MATRIZ CAME" xr:uid="{00000000-0004-0000-0000-00000A000000}"/>
    <hyperlink ref="D30" location="INFORMACION!A1" display="INFORMACIÓN" xr:uid="{00000000-0004-0000-0000-00000B000000}"/>
    <hyperlink ref="B45:F45" location="'RESUMEN EJECUTIVO'!A1" display="RESUMEN DEL PLAN EJECUTIVO" xr:uid="{00000000-0004-0000-0000-00000C000000}"/>
    <hyperlink ref="B30:F30" location="INFORMACION!A1" display="INFORMACIÓN" xr:uid="{00000000-0004-0000-0000-00000D000000}"/>
  </hyperlinks>
  <pageMargins left="0.74" right="0.31496062992125984" top="0.68" bottom="0.45" header="0.31496062992125984" footer="0.24"/>
  <pageSetup paperSize="9" scale="96"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5:I33"/>
  <sheetViews>
    <sheetView showGridLines="0" topLeftCell="A13" workbookViewId="0"/>
  </sheetViews>
  <sheetFormatPr baseColWidth="10" defaultRowHeight="17.25" x14ac:dyDescent="0.35"/>
  <cols>
    <col min="5" max="5" width="12.5" customWidth="1"/>
    <col min="7" max="7" width="19.25" customWidth="1"/>
  </cols>
  <sheetData>
    <row r="5" spans="2:9" ht="60.75" customHeight="1" x14ac:dyDescent="0.35">
      <c r="B5" s="330" t="s">
        <v>175</v>
      </c>
      <c r="C5" s="330"/>
      <c r="D5" s="330"/>
      <c r="E5" s="330"/>
      <c r="F5" s="330"/>
      <c r="G5" s="331"/>
    </row>
    <row r="6" spans="2:9" ht="26.25" x14ac:dyDescent="0.35">
      <c r="B6" s="174"/>
      <c r="C6" s="174"/>
      <c r="D6" s="174"/>
      <c r="E6" s="174"/>
      <c r="F6" s="174"/>
      <c r="G6" s="177"/>
    </row>
    <row r="7" spans="2:9" ht="17.25" customHeight="1" x14ac:dyDescent="0.35">
      <c r="B7" s="370" t="s">
        <v>296</v>
      </c>
      <c r="C7" s="370"/>
      <c r="D7" s="370"/>
      <c r="E7" s="370"/>
      <c r="F7" s="370"/>
      <c r="G7" s="370"/>
    </row>
    <row r="8" spans="2:9" ht="117" customHeight="1" x14ac:dyDescent="0.35">
      <c r="B8" s="370" t="s">
        <v>400</v>
      </c>
      <c r="C8" s="370"/>
      <c r="D8" s="370"/>
      <c r="E8" s="370"/>
      <c r="F8" s="370"/>
      <c r="G8" s="370"/>
    </row>
    <row r="9" spans="2:9" ht="15" customHeight="1" x14ac:dyDescent="0.35">
      <c r="B9" s="12"/>
      <c r="C9" s="12"/>
      <c r="D9" s="12"/>
      <c r="E9" s="12"/>
      <c r="F9" s="12"/>
      <c r="G9" s="12"/>
    </row>
    <row r="10" spans="2:9" x14ac:dyDescent="0.35">
      <c r="I10" s="11"/>
    </row>
    <row r="15" spans="2:9" x14ac:dyDescent="0.35">
      <c r="H15" s="11"/>
    </row>
    <row r="20" spans="2:7" ht="30" customHeight="1" x14ac:dyDescent="0.35"/>
    <row r="21" spans="2:7" ht="30" customHeight="1" x14ac:dyDescent="0.35">
      <c r="B21" s="242" t="s">
        <v>334</v>
      </c>
      <c r="C21" s="242"/>
      <c r="D21" s="242"/>
      <c r="E21" s="242"/>
      <c r="F21" s="242"/>
    </row>
    <row r="22" spans="2:7" ht="18" thickBot="1" x14ac:dyDescent="0.4"/>
    <row r="23" spans="2:7" ht="18" thickBot="1" x14ac:dyDescent="0.4">
      <c r="B23" s="494" t="s">
        <v>432</v>
      </c>
      <c r="C23" s="495"/>
      <c r="D23" s="246" t="s">
        <v>300</v>
      </c>
      <c r="E23" s="247" t="s">
        <v>297</v>
      </c>
      <c r="F23" s="247" t="s">
        <v>299</v>
      </c>
      <c r="G23" s="248" t="s">
        <v>298</v>
      </c>
    </row>
    <row r="24" spans="2:7" x14ac:dyDescent="0.35">
      <c r="B24" s="500" t="s">
        <v>321</v>
      </c>
      <c r="C24" s="501"/>
      <c r="D24" s="244" t="s">
        <v>302</v>
      </c>
      <c r="E24" s="244" t="s">
        <v>303</v>
      </c>
      <c r="F24" s="244" t="s">
        <v>302</v>
      </c>
      <c r="G24" s="245" t="s">
        <v>303</v>
      </c>
    </row>
    <row r="25" spans="2:7" x14ac:dyDescent="0.35">
      <c r="B25" s="502" t="s">
        <v>318</v>
      </c>
      <c r="C25" s="503"/>
      <c r="D25" s="224" t="s">
        <v>304</v>
      </c>
      <c r="E25" s="224" t="s">
        <v>304</v>
      </c>
      <c r="F25" s="224" t="s">
        <v>305</v>
      </c>
      <c r="G25" s="243" t="s">
        <v>305</v>
      </c>
    </row>
    <row r="26" spans="2:7" x14ac:dyDescent="0.35">
      <c r="B26" s="504" t="s">
        <v>301</v>
      </c>
      <c r="C26" s="505"/>
      <c r="D26" s="506" t="s">
        <v>306</v>
      </c>
      <c r="E26" s="506" t="s">
        <v>307</v>
      </c>
      <c r="F26" s="506" t="s">
        <v>308</v>
      </c>
      <c r="G26" s="508" t="s">
        <v>309</v>
      </c>
    </row>
    <row r="27" spans="2:7" x14ac:dyDescent="0.35">
      <c r="B27" s="504"/>
      <c r="C27" s="505"/>
      <c r="D27" s="507"/>
      <c r="E27" s="507"/>
      <c r="F27" s="507"/>
      <c r="G27" s="509"/>
    </row>
    <row r="28" spans="2:7" x14ac:dyDescent="0.35">
      <c r="B28" s="502" t="s">
        <v>319</v>
      </c>
      <c r="C28" s="503"/>
      <c r="D28" s="224" t="s">
        <v>302</v>
      </c>
      <c r="E28" s="224" t="s">
        <v>310</v>
      </c>
      <c r="F28" s="224" t="s">
        <v>303</v>
      </c>
      <c r="G28" s="243" t="s">
        <v>311</v>
      </c>
    </row>
    <row r="29" spans="2:7" x14ac:dyDescent="0.35">
      <c r="B29" s="502" t="s">
        <v>320</v>
      </c>
      <c r="C29" s="503"/>
      <c r="D29" s="224" t="s">
        <v>302</v>
      </c>
      <c r="E29" s="224" t="s">
        <v>312</v>
      </c>
      <c r="F29" s="224" t="s">
        <v>302</v>
      </c>
      <c r="G29" s="243" t="s">
        <v>313</v>
      </c>
    </row>
    <row r="30" spans="2:7" x14ac:dyDescent="0.35">
      <c r="B30" s="510" t="s">
        <v>433</v>
      </c>
      <c r="C30" s="496"/>
      <c r="D30" s="496" t="s">
        <v>314</v>
      </c>
      <c r="E30" s="496" t="s">
        <v>315</v>
      </c>
      <c r="F30" s="496" t="s">
        <v>316</v>
      </c>
      <c r="G30" s="498" t="s">
        <v>317</v>
      </c>
    </row>
    <row r="31" spans="2:7" ht="18" thickBot="1" x14ac:dyDescent="0.4">
      <c r="B31" s="511"/>
      <c r="C31" s="497"/>
      <c r="D31" s="497"/>
      <c r="E31" s="497"/>
      <c r="F31" s="497"/>
      <c r="G31" s="499"/>
    </row>
    <row r="32" spans="2:7" x14ac:dyDescent="0.35">
      <c r="B32" s="12"/>
      <c r="C32" s="12"/>
      <c r="D32" s="12"/>
      <c r="E32" s="12"/>
      <c r="F32" s="12"/>
      <c r="G32" s="12"/>
    </row>
    <row r="33" spans="2:7" ht="26.25" customHeight="1" x14ac:dyDescent="0.35">
      <c r="B33" s="414" t="s">
        <v>335</v>
      </c>
      <c r="C33" s="414"/>
      <c r="D33" s="414"/>
      <c r="E33" s="414"/>
      <c r="F33" s="414"/>
      <c r="G33" s="414"/>
    </row>
  </sheetData>
  <mergeCells count="19">
    <mergeCell ref="B28:C28"/>
    <mergeCell ref="B29:C29"/>
    <mergeCell ref="B30:C31"/>
    <mergeCell ref="B23:C23"/>
    <mergeCell ref="B33:G33"/>
    <mergeCell ref="B5:G5"/>
    <mergeCell ref="B7:G7"/>
    <mergeCell ref="B8:G8"/>
    <mergeCell ref="D30:D31"/>
    <mergeCell ref="E30:E31"/>
    <mergeCell ref="F30:F31"/>
    <mergeCell ref="G30:G31"/>
    <mergeCell ref="B24:C24"/>
    <mergeCell ref="B25:C25"/>
    <mergeCell ref="B26:C27"/>
    <mergeCell ref="D26:D27"/>
    <mergeCell ref="E26:E27"/>
    <mergeCell ref="F26:F27"/>
    <mergeCell ref="G26:G27"/>
  </mergeCells>
  <pageMargins left="0.7" right="0.7" top="0.75" bottom="0.75" header="0.3" footer="0.3"/>
  <pageSetup paperSize="9" scale="90"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B5:AH92"/>
  <sheetViews>
    <sheetView showGridLines="0" tabSelected="1" workbookViewId="0">
      <selection activeCell="D23" sqref="D23:H23"/>
    </sheetView>
  </sheetViews>
  <sheetFormatPr baseColWidth="10" defaultRowHeight="17.25" x14ac:dyDescent="0.35"/>
  <cols>
    <col min="1" max="1" width="7.125" customWidth="1"/>
    <col min="3" max="3" width="18.25" bestFit="1" customWidth="1"/>
    <col min="4" max="4" width="16.625" bestFit="1" customWidth="1"/>
    <col min="5" max="7" width="13.125" bestFit="1" customWidth="1"/>
    <col min="8" max="8" width="11" customWidth="1"/>
  </cols>
  <sheetData>
    <row r="5" spans="2:9" ht="17.25" customHeight="1" x14ac:dyDescent="0.35">
      <c r="B5" s="470" t="s">
        <v>490</v>
      </c>
      <c r="C5" s="470"/>
      <c r="D5" s="470"/>
      <c r="E5" s="470"/>
      <c r="F5" s="470"/>
      <c r="G5" s="470"/>
      <c r="H5" s="470"/>
    </row>
    <row r="6" spans="2:9" x14ac:dyDescent="0.35">
      <c r="B6" s="470"/>
      <c r="C6" s="470"/>
      <c r="D6" s="470"/>
      <c r="E6" s="470"/>
      <c r="F6" s="470"/>
      <c r="G6" s="470"/>
      <c r="H6" s="470"/>
    </row>
    <row r="8" spans="2:9" ht="21" customHeight="1" x14ac:dyDescent="0.35">
      <c r="B8" s="512" t="s">
        <v>491</v>
      </c>
      <c r="C8" s="513"/>
      <c r="D8" s="513"/>
      <c r="E8" s="513"/>
      <c r="F8" s="513"/>
      <c r="G8" s="513"/>
      <c r="H8" s="513"/>
      <c r="I8" s="93"/>
    </row>
    <row r="9" spans="2:9" x14ac:dyDescent="0.35">
      <c r="B9" s="513"/>
      <c r="C9" s="513"/>
      <c r="D9" s="513"/>
      <c r="E9" s="513"/>
      <c r="F9" s="513"/>
      <c r="G9" s="513"/>
      <c r="H9" s="513"/>
      <c r="I9" s="92"/>
    </row>
    <row r="10" spans="2:9" ht="15" customHeight="1" x14ac:dyDescent="0.35">
      <c r="B10" s="92"/>
      <c r="C10" s="92"/>
      <c r="D10" s="92"/>
      <c r="E10" s="92"/>
      <c r="F10" s="92"/>
      <c r="G10" s="92"/>
      <c r="H10" s="92"/>
      <c r="I10" s="92"/>
    </row>
    <row r="11" spans="2:9" x14ac:dyDescent="0.35">
      <c r="B11" s="528" t="s">
        <v>128</v>
      </c>
      <c r="C11" s="529"/>
      <c r="D11" s="529"/>
      <c r="E11" s="529"/>
    </row>
    <row r="12" spans="2:9" x14ac:dyDescent="0.35">
      <c r="B12" s="530" t="s">
        <v>129</v>
      </c>
      <c r="C12" s="531"/>
      <c r="D12" s="173" t="s">
        <v>130</v>
      </c>
      <c r="E12" s="173" t="s">
        <v>131</v>
      </c>
    </row>
    <row r="13" spans="2:9" x14ac:dyDescent="0.35">
      <c r="B13" s="532" t="s">
        <v>132</v>
      </c>
      <c r="C13" s="532"/>
      <c r="D13" s="77"/>
      <c r="E13" s="88">
        <f>IF(D18=0,,D13/$D$18)</f>
        <v>0</v>
      </c>
    </row>
    <row r="14" spans="2:9" x14ac:dyDescent="0.35">
      <c r="B14" s="533" t="s">
        <v>133</v>
      </c>
      <c r="C14" s="533"/>
      <c r="D14" s="77"/>
      <c r="E14" s="88">
        <f>IF(D18=0,,D14/$D$18)</f>
        <v>0</v>
      </c>
    </row>
    <row r="15" spans="2:9" x14ac:dyDescent="0.35">
      <c r="B15" s="515" t="s">
        <v>134</v>
      </c>
      <c r="C15" s="515"/>
      <c r="D15" s="77"/>
      <c r="E15" s="88">
        <f>IF(D18=0,,D15/$D$18)</f>
        <v>0</v>
      </c>
      <c r="G15" s="7"/>
    </row>
    <row r="16" spans="2:9" x14ac:dyDescent="0.35">
      <c r="B16" s="516" t="s">
        <v>135</v>
      </c>
      <c r="C16" s="516"/>
      <c r="D16" s="77"/>
      <c r="E16" s="88">
        <f>IF(D18=0,,D16/$D$18)</f>
        <v>0</v>
      </c>
    </row>
    <row r="17" spans="2:11" x14ac:dyDescent="0.35">
      <c r="B17" s="525" t="s">
        <v>136</v>
      </c>
      <c r="C17" s="525"/>
      <c r="D17" s="77"/>
      <c r="E17" s="88">
        <f>IF(D18=0,,D17/$D$18)</f>
        <v>0</v>
      </c>
    </row>
    <row r="18" spans="2:11" x14ac:dyDescent="0.35">
      <c r="B18" s="526" t="s">
        <v>122</v>
      </c>
      <c r="C18" s="527"/>
      <c r="D18" s="89">
        <f>SUM(D13:D17)</f>
        <v>0</v>
      </c>
      <c r="E18" s="88">
        <f>SUM(E13,E14,E15,E16,E17)</f>
        <v>0</v>
      </c>
    </row>
    <row r="19" spans="2:11" x14ac:dyDescent="0.35">
      <c r="B19" s="744">
        <f ca="1">TODAY()</f>
        <v>43563</v>
      </c>
    </row>
    <row r="20" spans="2:11" ht="17.25" customHeight="1" x14ac:dyDescent="0.35">
      <c r="B20" s="517" t="s">
        <v>140</v>
      </c>
      <c r="C20" s="518"/>
      <c r="D20" s="518"/>
      <c r="E20" s="518"/>
      <c r="F20" s="518"/>
      <c r="G20" s="518"/>
      <c r="H20" s="519"/>
      <c r="I20" s="178"/>
      <c r="J20" s="179"/>
      <c r="K20" s="179"/>
    </row>
    <row r="21" spans="2:11" x14ac:dyDescent="0.35">
      <c r="B21" s="520" t="s">
        <v>141</v>
      </c>
      <c r="C21" s="521"/>
      <c r="D21" s="522" t="s">
        <v>142</v>
      </c>
      <c r="E21" s="523"/>
      <c r="F21" s="523"/>
      <c r="G21" s="523"/>
      <c r="H21" s="524"/>
      <c r="I21" s="179"/>
      <c r="J21" s="179"/>
      <c r="K21" s="179"/>
    </row>
    <row r="22" spans="2:11" x14ac:dyDescent="0.35">
      <c r="B22" s="521"/>
      <c r="C22" s="521"/>
      <c r="D22" s="180" t="str">
        <f>B13</f>
        <v>Producto 1</v>
      </c>
      <c r="E22" s="181" t="str">
        <f>B14</f>
        <v>Producto 2</v>
      </c>
      <c r="F22" s="182" t="str">
        <f>B15</f>
        <v>Producto 3</v>
      </c>
      <c r="G22" s="183" t="str">
        <f>B16</f>
        <v>Producto 4</v>
      </c>
      <c r="H22" s="184" t="str">
        <f>B17</f>
        <v>Producto 5</v>
      </c>
      <c r="I22" s="179"/>
      <c r="J22" s="179"/>
      <c r="K22" s="179"/>
    </row>
    <row r="23" spans="2:11" x14ac:dyDescent="0.35">
      <c r="B23" s="185">
        <f ca="1">YEAR(B19)</f>
        <v>2019</v>
      </c>
      <c r="C23" s="185">
        <f ca="1">+B23+1</f>
        <v>2020</v>
      </c>
      <c r="D23" s="78"/>
      <c r="E23" s="78"/>
      <c r="F23" s="78"/>
      <c r="G23" s="78"/>
      <c r="H23" s="78"/>
      <c r="I23" s="179"/>
      <c r="J23" s="179"/>
      <c r="K23" s="179"/>
    </row>
    <row r="24" spans="2:11" x14ac:dyDescent="0.35">
      <c r="B24" s="185">
        <f ca="1">+B23+1</f>
        <v>2020</v>
      </c>
      <c r="C24" s="185">
        <f ca="1">+B24+1</f>
        <v>2021</v>
      </c>
      <c r="D24" s="86"/>
      <c r="E24" s="78"/>
      <c r="F24" s="78"/>
      <c r="G24" s="78"/>
      <c r="H24" s="78"/>
      <c r="I24" s="179"/>
      <c r="J24" s="186"/>
      <c r="K24" s="179"/>
    </row>
    <row r="25" spans="2:11" x14ac:dyDescent="0.35">
      <c r="B25" s="185">
        <f ca="1">+B24+1</f>
        <v>2021</v>
      </c>
      <c r="C25" s="185">
        <f ca="1">+B25+1</f>
        <v>2022</v>
      </c>
      <c r="D25" s="78"/>
      <c r="E25" s="78"/>
      <c r="F25" s="78"/>
      <c r="G25" s="78"/>
      <c r="H25" s="78"/>
      <c r="I25" s="179"/>
      <c r="J25" s="179"/>
      <c r="K25" s="179"/>
    </row>
    <row r="26" spans="2:11" x14ac:dyDescent="0.35">
      <c r="B26" s="185">
        <f ca="1">+B25+1</f>
        <v>2022</v>
      </c>
      <c r="C26" s="185">
        <f ca="1">+B26+1</f>
        <v>2023</v>
      </c>
      <c r="D26" s="78"/>
      <c r="E26" s="78"/>
      <c r="F26" s="78"/>
      <c r="G26" s="78"/>
      <c r="H26" s="78"/>
      <c r="I26" s="179"/>
      <c r="J26" s="179"/>
      <c r="K26" s="179"/>
    </row>
    <row r="27" spans="2:11" x14ac:dyDescent="0.35">
      <c r="B27" s="185">
        <f ca="1">+B26+1</f>
        <v>2023</v>
      </c>
      <c r="C27" s="185">
        <f ca="1">+B27+1</f>
        <v>2024</v>
      </c>
      <c r="D27" s="78"/>
      <c r="E27" s="78"/>
      <c r="F27" s="78"/>
      <c r="G27" s="78"/>
      <c r="H27" s="78"/>
      <c r="I27" s="179"/>
      <c r="J27" s="179"/>
      <c r="K27" s="179"/>
    </row>
    <row r="28" spans="2:11" x14ac:dyDescent="0.35">
      <c r="B28" s="187"/>
      <c r="C28" s="187"/>
      <c r="D28" s="75"/>
      <c r="E28" s="75"/>
      <c r="F28" s="75"/>
      <c r="G28" s="75"/>
      <c r="H28" s="75"/>
      <c r="I28" s="179"/>
      <c r="J28" s="179"/>
      <c r="K28" s="179"/>
    </row>
    <row r="29" spans="2:11" x14ac:dyDescent="0.35">
      <c r="B29" s="188" t="s">
        <v>168</v>
      </c>
      <c r="C29" s="180" t="str">
        <f>$B13</f>
        <v>Producto 1</v>
      </c>
      <c r="D29" s="181" t="str">
        <f>B14</f>
        <v>Producto 2</v>
      </c>
      <c r="E29" s="182" t="str">
        <f>B15</f>
        <v>Producto 3</v>
      </c>
      <c r="F29" s="183" t="str">
        <f>B16</f>
        <v>Producto 4</v>
      </c>
      <c r="G29" s="184" t="str">
        <f>B17</f>
        <v>Producto 5</v>
      </c>
      <c r="H29" s="179"/>
      <c r="I29" s="179"/>
      <c r="J29" s="179"/>
      <c r="K29" s="179"/>
    </row>
    <row r="30" spans="2:11" x14ac:dyDescent="0.35">
      <c r="B30" s="173" t="s">
        <v>137</v>
      </c>
      <c r="C30" s="82">
        <f>IF(SUM(D23:D27)/5&gt;0.2,0.2,SUM(D23:D27)/5)</f>
        <v>0</v>
      </c>
      <c r="D30" s="82">
        <f t="shared" ref="D30:G30" si="0">IF(SUM(E23:E27)/5&gt;0.2,0.2,SUM(E23:E27)/5)</f>
        <v>0</v>
      </c>
      <c r="E30" s="82">
        <f t="shared" si="0"/>
        <v>0</v>
      </c>
      <c r="F30" s="82">
        <f t="shared" si="0"/>
        <v>0</v>
      </c>
      <c r="G30" s="82">
        <f t="shared" si="0"/>
        <v>0</v>
      </c>
      <c r="H30" s="186"/>
      <c r="I30" s="179"/>
      <c r="J30" s="179"/>
      <c r="K30" s="179"/>
    </row>
    <row r="31" spans="2:11" x14ac:dyDescent="0.35">
      <c r="B31" s="173" t="s">
        <v>138</v>
      </c>
      <c r="C31" s="83">
        <f>IF(C57=0,0,IF(D13/C57&gt;2,2,D13/C57))</f>
        <v>0</v>
      </c>
      <c r="D31" s="83">
        <f>IF(E57=0,0,IF(D14/C57&gt;2,2,D14/E57))</f>
        <v>0</v>
      </c>
      <c r="E31" s="83">
        <f>IF(G57=0,0,IF(D15/G57&gt;2,2,D15/G57))</f>
        <v>0</v>
      </c>
      <c r="F31" s="83">
        <f>IF(I57=0,0,IF(D16/I57&gt;2,2,D16/I57))</f>
        <v>0</v>
      </c>
      <c r="G31" s="84">
        <f>IF(K57=0,0,IF(D17/K57&gt;2,2,D17/K57))</f>
        <v>0</v>
      </c>
      <c r="H31" s="186"/>
      <c r="I31" s="179"/>
      <c r="J31" s="179"/>
      <c r="K31" s="179"/>
    </row>
    <row r="32" spans="2:11" x14ac:dyDescent="0.35">
      <c r="B32" s="173" t="s">
        <v>139</v>
      </c>
      <c r="C32" s="85">
        <f>E13</f>
        <v>0</v>
      </c>
      <c r="D32" s="85">
        <f>E14</f>
        <v>0</v>
      </c>
      <c r="E32" s="85">
        <f>E15</f>
        <v>0</v>
      </c>
      <c r="F32" s="85">
        <f>E16</f>
        <v>0</v>
      </c>
      <c r="G32" s="85">
        <f>E17</f>
        <v>0</v>
      </c>
      <c r="H32" s="186"/>
      <c r="I32" s="179"/>
      <c r="J32" s="179"/>
      <c r="K32" s="179"/>
    </row>
    <row r="33" spans="2:12" x14ac:dyDescent="0.35">
      <c r="B33" s="187"/>
      <c r="C33" s="187"/>
      <c r="D33" s="75"/>
      <c r="E33" s="75"/>
      <c r="F33" s="75"/>
      <c r="G33" s="75"/>
      <c r="H33" s="76"/>
      <c r="I33" s="179"/>
      <c r="J33" s="179"/>
      <c r="K33" s="179"/>
    </row>
    <row r="34" spans="2:12" x14ac:dyDescent="0.35">
      <c r="B34" s="535" t="s">
        <v>336</v>
      </c>
      <c r="C34" s="535"/>
      <c r="D34" s="535"/>
      <c r="E34" s="535"/>
      <c r="F34" s="519"/>
      <c r="G34" s="519"/>
      <c r="H34" s="186"/>
      <c r="I34" s="179"/>
      <c r="J34" s="179"/>
      <c r="K34" s="179"/>
    </row>
    <row r="35" spans="2:12" x14ac:dyDescent="0.35">
      <c r="B35" s="536" t="s">
        <v>143</v>
      </c>
      <c r="C35" s="522" t="s">
        <v>142</v>
      </c>
      <c r="D35" s="523"/>
      <c r="E35" s="523"/>
      <c r="F35" s="523"/>
      <c r="G35" s="527"/>
      <c r="H35" s="186"/>
      <c r="I35" s="179"/>
      <c r="J35" s="179"/>
      <c r="K35" s="179"/>
    </row>
    <row r="36" spans="2:12" x14ac:dyDescent="0.35">
      <c r="B36" s="521"/>
      <c r="C36" s="180" t="str">
        <f>B13</f>
        <v>Producto 1</v>
      </c>
      <c r="D36" s="181" t="str">
        <f>B14</f>
        <v>Producto 2</v>
      </c>
      <c r="E36" s="182" t="str">
        <f>B15</f>
        <v>Producto 3</v>
      </c>
      <c r="F36" s="183" t="str">
        <f>B16</f>
        <v>Producto 4</v>
      </c>
      <c r="G36" s="184" t="str">
        <f>B17</f>
        <v>Producto 5</v>
      </c>
      <c r="H36" s="179"/>
      <c r="I36" s="179"/>
      <c r="J36" s="179"/>
      <c r="K36" s="179"/>
    </row>
    <row r="37" spans="2:12" x14ac:dyDescent="0.35">
      <c r="B37" s="185">
        <f ca="1">YEAR(B19)</f>
        <v>2019</v>
      </c>
      <c r="C37" s="304"/>
      <c r="D37" s="304"/>
      <c r="E37" s="304"/>
      <c r="F37" s="304"/>
      <c r="G37" s="304"/>
      <c r="H37" s="179"/>
      <c r="I37" s="179"/>
      <c r="J37" s="179"/>
      <c r="K37" s="179"/>
    </row>
    <row r="38" spans="2:12" x14ac:dyDescent="0.35">
      <c r="B38" s="185">
        <f ca="1">+B37+1</f>
        <v>2020</v>
      </c>
      <c r="C38" s="304">
        <f>C37*(1+D23)</f>
        <v>0</v>
      </c>
      <c r="D38" s="304">
        <f t="shared" ref="D38:G42" si="1">D37*(1+E23)</f>
        <v>0</v>
      </c>
      <c r="E38" s="304">
        <f t="shared" si="1"/>
        <v>0</v>
      </c>
      <c r="F38" s="304">
        <f t="shared" si="1"/>
        <v>0</v>
      </c>
      <c r="G38" s="304">
        <f t="shared" si="1"/>
        <v>0</v>
      </c>
      <c r="H38" s="179"/>
      <c r="I38" s="179"/>
      <c r="J38" s="179"/>
      <c r="K38" s="179"/>
    </row>
    <row r="39" spans="2:12" x14ac:dyDescent="0.35">
      <c r="B39" s="185">
        <f ca="1">+B38+1</f>
        <v>2021</v>
      </c>
      <c r="C39" s="304">
        <f t="shared" ref="C39:C42" si="2">C38*(1+D24)</f>
        <v>0</v>
      </c>
      <c r="D39" s="304">
        <f t="shared" si="1"/>
        <v>0</v>
      </c>
      <c r="E39" s="304">
        <f t="shared" si="1"/>
        <v>0</v>
      </c>
      <c r="F39" s="304">
        <f t="shared" si="1"/>
        <v>0</v>
      </c>
      <c r="G39" s="304">
        <f t="shared" si="1"/>
        <v>0</v>
      </c>
      <c r="H39" s="179"/>
      <c r="I39" s="179"/>
      <c r="J39" s="179"/>
      <c r="K39" s="179"/>
    </row>
    <row r="40" spans="2:12" x14ac:dyDescent="0.35">
      <c r="B40" s="185">
        <f ca="1">+B39+1</f>
        <v>2022</v>
      </c>
      <c r="C40" s="304">
        <f t="shared" si="2"/>
        <v>0</v>
      </c>
      <c r="D40" s="304">
        <f t="shared" si="1"/>
        <v>0</v>
      </c>
      <c r="E40" s="304">
        <f t="shared" si="1"/>
        <v>0</v>
      </c>
      <c r="F40" s="304">
        <f t="shared" si="1"/>
        <v>0</v>
      </c>
      <c r="G40" s="304">
        <f t="shared" si="1"/>
        <v>0</v>
      </c>
      <c r="H40" s="179"/>
      <c r="I40" s="179"/>
      <c r="J40" s="179"/>
      <c r="K40" s="179"/>
    </row>
    <row r="41" spans="2:12" x14ac:dyDescent="0.35">
      <c r="B41" s="185">
        <f ca="1">+B40+1</f>
        <v>2023</v>
      </c>
      <c r="C41" s="304">
        <f t="shared" si="2"/>
        <v>0</v>
      </c>
      <c r="D41" s="304">
        <f t="shared" si="1"/>
        <v>0</v>
      </c>
      <c r="E41" s="304">
        <f t="shared" si="1"/>
        <v>0</v>
      </c>
      <c r="F41" s="304">
        <f t="shared" si="1"/>
        <v>0</v>
      </c>
      <c r="G41" s="304">
        <f t="shared" si="1"/>
        <v>0</v>
      </c>
      <c r="H41" s="179"/>
      <c r="I41" s="179"/>
      <c r="J41" s="179"/>
      <c r="K41" s="179"/>
    </row>
    <row r="42" spans="2:12" x14ac:dyDescent="0.35">
      <c r="B42" s="185">
        <f ca="1">+B41+1</f>
        <v>2024</v>
      </c>
      <c r="C42" s="304">
        <f t="shared" si="2"/>
        <v>0</v>
      </c>
      <c r="D42" s="304">
        <f t="shared" si="1"/>
        <v>0</v>
      </c>
      <c r="E42" s="304">
        <f t="shared" si="1"/>
        <v>0</v>
      </c>
      <c r="F42" s="304">
        <f t="shared" si="1"/>
        <v>0</v>
      </c>
      <c r="G42" s="304">
        <f t="shared" si="1"/>
        <v>0</v>
      </c>
      <c r="H42" s="179"/>
      <c r="I42" s="179"/>
      <c r="J42" s="179"/>
      <c r="K42" s="179"/>
    </row>
    <row r="43" spans="2:12" x14ac:dyDescent="0.35">
      <c r="B43" s="187"/>
      <c r="C43" s="74"/>
      <c r="D43" s="74"/>
      <c r="E43" s="74"/>
      <c r="F43" s="74"/>
      <c r="G43" s="74"/>
      <c r="H43" s="179"/>
      <c r="I43" s="179"/>
      <c r="J43" s="179"/>
      <c r="K43" s="179"/>
    </row>
    <row r="44" spans="2:12" x14ac:dyDescent="0.35">
      <c r="B44" s="535" t="s">
        <v>144</v>
      </c>
      <c r="C44" s="537"/>
      <c r="D44" s="537"/>
      <c r="E44" s="537"/>
      <c r="F44" s="537"/>
      <c r="G44" s="537"/>
      <c r="H44" s="537"/>
      <c r="I44" s="519"/>
      <c r="J44" s="519"/>
      <c r="K44" s="519"/>
      <c r="L44" s="7"/>
    </row>
    <row r="45" spans="2:12" x14ac:dyDescent="0.35">
      <c r="B45" s="538" t="str">
        <f>B13</f>
        <v>Producto 1</v>
      </c>
      <c r="C45" s="538"/>
      <c r="D45" s="539" t="str">
        <f>B14</f>
        <v>Producto 2</v>
      </c>
      <c r="E45" s="539"/>
      <c r="F45" s="540" t="str">
        <f>B15</f>
        <v>Producto 3</v>
      </c>
      <c r="G45" s="540"/>
      <c r="H45" s="541" t="str">
        <f>B16</f>
        <v>Producto 4</v>
      </c>
      <c r="I45" s="541"/>
      <c r="J45" s="542" t="str">
        <f>B17</f>
        <v>Producto 5</v>
      </c>
      <c r="K45" s="542"/>
    </row>
    <row r="46" spans="2:12" x14ac:dyDescent="0.35">
      <c r="B46" s="189" t="s">
        <v>145</v>
      </c>
      <c r="C46" s="190">
        <f>D13</f>
        <v>0</v>
      </c>
      <c r="D46" s="189" t="s">
        <v>145</v>
      </c>
      <c r="E46" s="190">
        <f>D14</f>
        <v>0</v>
      </c>
      <c r="F46" s="189" t="s">
        <v>145</v>
      </c>
      <c r="G46" s="190">
        <f>D15</f>
        <v>0</v>
      </c>
      <c r="H46" s="189" t="s">
        <v>145</v>
      </c>
      <c r="I46" s="190">
        <f>D16</f>
        <v>0</v>
      </c>
      <c r="J46" s="189" t="s">
        <v>145</v>
      </c>
      <c r="K46" s="190">
        <f>D17</f>
        <v>0</v>
      </c>
    </row>
    <row r="47" spans="2:12" x14ac:dyDescent="0.35">
      <c r="B47" s="191" t="s">
        <v>146</v>
      </c>
      <c r="C47" s="191" t="s">
        <v>147</v>
      </c>
      <c r="D47" s="191" t="s">
        <v>146</v>
      </c>
      <c r="E47" s="191" t="s">
        <v>147</v>
      </c>
      <c r="F47" s="191" t="s">
        <v>146</v>
      </c>
      <c r="G47" s="191" t="s">
        <v>147</v>
      </c>
      <c r="H47" s="191" t="s">
        <v>146</v>
      </c>
      <c r="I47" s="191" t="s">
        <v>147</v>
      </c>
      <c r="J47" s="191" t="s">
        <v>146</v>
      </c>
      <c r="K47" s="191" t="s">
        <v>147</v>
      </c>
    </row>
    <row r="48" spans="2:12" x14ac:dyDescent="0.35">
      <c r="B48" s="90" t="s">
        <v>148</v>
      </c>
      <c r="C48" s="87"/>
      <c r="D48" s="91" t="s">
        <v>149</v>
      </c>
      <c r="E48" s="87"/>
      <c r="F48" s="91" t="s">
        <v>150</v>
      </c>
      <c r="G48" s="87"/>
      <c r="H48" s="91" t="s">
        <v>504</v>
      </c>
      <c r="I48" s="87"/>
      <c r="J48" s="91" t="s">
        <v>513</v>
      </c>
      <c r="K48" s="87"/>
    </row>
    <row r="49" spans="2:11" x14ac:dyDescent="0.35">
      <c r="B49" s="90" t="s">
        <v>151</v>
      </c>
      <c r="C49" s="87"/>
      <c r="D49" s="91" t="s">
        <v>152</v>
      </c>
      <c r="E49" s="87"/>
      <c r="F49" s="91" t="s">
        <v>496</v>
      </c>
      <c r="G49" s="87"/>
      <c r="H49" s="91" t="s">
        <v>505</v>
      </c>
      <c r="I49" s="87"/>
      <c r="J49" s="91" t="s">
        <v>514</v>
      </c>
      <c r="K49" s="87"/>
    </row>
    <row r="50" spans="2:11" x14ac:dyDescent="0.35">
      <c r="B50" s="90" t="s">
        <v>153</v>
      </c>
      <c r="C50" s="87"/>
      <c r="D50" s="91" t="s">
        <v>154</v>
      </c>
      <c r="E50" s="87"/>
      <c r="F50" s="91" t="s">
        <v>497</v>
      </c>
      <c r="G50" s="87"/>
      <c r="H50" s="91" t="s">
        <v>506</v>
      </c>
      <c r="I50" s="87"/>
      <c r="J50" s="91" t="s">
        <v>515</v>
      </c>
      <c r="K50" s="87"/>
    </row>
    <row r="51" spans="2:11" x14ac:dyDescent="0.35">
      <c r="B51" s="90" t="s">
        <v>155</v>
      </c>
      <c r="C51" s="87"/>
      <c r="D51" s="91" t="s">
        <v>156</v>
      </c>
      <c r="E51" s="87"/>
      <c r="F51" s="91" t="s">
        <v>498</v>
      </c>
      <c r="G51" s="87"/>
      <c r="H51" s="91" t="s">
        <v>507</v>
      </c>
      <c r="I51" s="87"/>
      <c r="J51" s="91" t="s">
        <v>516</v>
      </c>
      <c r="K51" s="87"/>
    </row>
    <row r="52" spans="2:11" x14ac:dyDescent="0.35">
      <c r="B52" s="90" t="s">
        <v>157</v>
      </c>
      <c r="C52" s="87"/>
      <c r="D52" s="91" t="s">
        <v>158</v>
      </c>
      <c r="E52" s="87"/>
      <c r="F52" s="91" t="s">
        <v>499</v>
      </c>
      <c r="G52" s="87"/>
      <c r="H52" s="91" t="s">
        <v>508</v>
      </c>
      <c r="I52" s="87"/>
      <c r="J52" s="91" t="s">
        <v>517</v>
      </c>
      <c r="K52" s="87"/>
    </row>
    <row r="53" spans="2:11" x14ac:dyDescent="0.35">
      <c r="B53" s="90" t="s">
        <v>159</v>
      </c>
      <c r="C53" s="87"/>
      <c r="D53" s="91" t="s">
        <v>160</v>
      </c>
      <c r="E53" s="87"/>
      <c r="F53" s="91" t="s">
        <v>500</v>
      </c>
      <c r="G53" s="87"/>
      <c r="H53" s="91" t="s">
        <v>509</v>
      </c>
      <c r="I53" s="87"/>
      <c r="J53" s="91" t="s">
        <v>518</v>
      </c>
      <c r="K53" s="87"/>
    </row>
    <row r="54" spans="2:11" x14ac:dyDescent="0.35">
      <c r="B54" s="90" t="s">
        <v>161</v>
      </c>
      <c r="C54" s="87"/>
      <c r="D54" s="91" t="s">
        <v>162</v>
      </c>
      <c r="E54" s="87"/>
      <c r="F54" s="91" t="s">
        <v>501</v>
      </c>
      <c r="G54" s="87"/>
      <c r="H54" s="91" t="s">
        <v>510</v>
      </c>
      <c r="I54" s="87"/>
      <c r="J54" s="91" t="s">
        <v>519</v>
      </c>
      <c r="K54" s="87"/>
    </row>
    <row r="55" spans="2:11" x14ac:dyDescent="0.35">
      <c r="B55" s="90" t="s">
        <v>163</v>
      </c>
      <c r="C55" s="87"/>
      <c r="D55" s="91" t="s">
        <v>164</v>
      </c>
      <c r="E55" s="87"/>
      <c r="F55" s="91" t="s">
        <v>502</v>
      </c>
      <c r="G55" s="87"/>
      <c r="H55" s="91" t="s">
        <v>511</v>
      </c>
      <c r="I55" s="87"/>
      <c r="J55" s="91" t="s">
        <v>520</v>
      </c>
      <c r="K55" s="87"/>
    </row>
    <row r="56" spans="2:11" x14ac:dyDescent="0.35">
      <c r="B56" s="90" t="s">
        <v>165</v>
      </c>
      <c r="C56" s="87"/>
      <c r="D56" s="91" t="s">
        <v>166</v>
      </c>
      <c r="E56" s="87"/>
      <c r="F56" s="91" t="s">
        <v>503</v>
      </c>
      <c r="G56" s="87"/>
      <c r="H56" s="91" t="s">
        <v>512</v>
      </c>
      <c r="I56" s="87"/>
      <c r="J56" s="91" t="s">
        <v>521</v>
      </c>
      <c r="K56" s="87"/>
    </row>
    <row r="57" spans="2:11" x14ac:dyDescent="0.35">
      <c r="B57" s="80" t="s">
        <v>167</v>
      </c>
      <c r="C57" s="79">
        <f>MAX(C48:C56)</f>
        <v>0</v>
      </c>
      <c r="D57" s="81" t="s">
        <v>167</v>
      </c>
      <c r="E57" s="79">
        <f>MAX(E48:E56)</f>
        <v>0</v>
      </c>
      <c r="F57" s="80" t="s">
        <v>167</v>
      </c>
      <c r="G57" s="79">
        <f>MAX(G48:G56)</f>
        <v>0</v>
      </c>
      <c r="H57" s="80" t="s">
        <v>167</v>
      </c>
      <c r="I57" s="79">
        <f>MAX(I48:I56)</f>
        <v>0</v>
      </c>
      <c r="J57" s="81" t="s">
        <v>167</v>
      </c>
      <c r="K57" s="79">
        <f>MAX(K48:K56)</f>
        <v>0</v>
      </c>
    </row>
    <row r="58" spans="2:11" x14ac:dyDescent="0.35">
      <c r="B58" s="187"/>
      <c r="C58" s="74"/>
      <c r="D58" s="74"/>
      <c r="E58" s="74"/>
      <c r="F58" s="74"/>
      <c r="G58" s="74"/>
      <c r="H58" s="179"/>
      <c r="I58" s="179"/>
      <c r="J58" s="179"/>
      <c r="K58" s="179"/>
    </row>
    <row r="59" spans="2:11" x14ac:dyDescent="0.35">
      <c r="B59" s="187"/>
      <c r="C59" s="74"/>
      <c r="D59" s="74"/>
      <c r="E59" s="74"/>
      <c r="F59" s="74"/>
      <c r="G59" s="74"/>
      <c r="H59" s="179"/>
      <c r="I59" s="179"/>
      <c r="J59" s="179"/>
      <c r="K59" s="179"/>
    </row>
    <row r="60" spans="2:11" x14ac:dyDescent="0.35">
      <c r="B60" s="187"/>
      <c r="C60" s="74"/>
      <c r="D60" s="74"/>
      <c r="E60" s="74"/>
      <c r="F60" s="74"/>
      <c r="G60" s="74"/>
      <c r="H60" s="179"/>
      <c r="I60" s="179"/>
      <c r="J60" s="179"/>
      <c r="K60" s="179"/>
    </row>
    <row r="61" spans="2:11" x14ac:dyDescent="0.35">
      <c r="B61" s="187"/>
      <c r="C61" s="74"/>
      <c r="D61" s="74"/>
      <c r="E61" s="74"/>
      <c r="F61" s="74"/>
      <c r="G61" s="74"/>
      <c r="H61" s="179"/>
      <c r="I61" s="179"/>
      <c r="J61" s="179"/>
      <c r="K61" s="179"/>
    </row>
    <row r="62" spans="2:11" x14ac:dyDescent="0.35">
      <c r="B62" s="187"/>
      <c r="C62" s="74"/>
      <c r="D62" s="74"/>
      <c r="E62" s="74"/>
      <c r="F62" s="74"/>
      <c r="G62" s="74"/>
      <c r="H62" s="179"/>
      <c r="I62" s="179"/>
      <c r="J62" s="179"/>
      <c r="K62" s="97"/>
    </row>
    <row r="63" spans="2:11" x14ac:dyDescent="0.35">
      <c r="B63" s="187"/>
      <c r="C63" s="74"/>
      <c r="D63" s="74"/>
      <c r="E63" s="74"/>
      <c r="F63" s="74"/>
      <c r="G63" s="74"/>
      <c r="H63" s="179"/>
      <c r="I63" s="179"/>
      <c r="J63" s="179"/>
      <c r="K63" s="179"/>
    </row>
    <row r="64" spans="2:11" x14ac:dyDescent="0.35">
      <c r="B64" s="187"/>
      <c r="C64" s="74"/>
      <c r="D64" s="74"/>
      <c r="E64" s="74"/>
      <c r="F64" s="74"/>
      <c r="G64" s="74"/>
      <c r="H64" s="179"/>
      <c r="I64" s="179"/>
      <c r="J64" s="179"/>
      <c r="K64" s="179"/>
    </row>
    <row r="65" spans="2:34" x14ac:dyDescent="0.35">
      <c r="B65" s="187"/>
      <c r="C65" s="74"/>
      <c r="D65" s="74"/>
      <c r="E65" s="74"/>
      <c r="F65" s="74"/>
      <c r="G65" s="74"/>
      <c r="H65" s="179"/>
      <c r="I65" s="179"/>
      <c r="J65" s="179"/>
      <c r="K65" s="97"/>
    </row>
    <row r="66" spans="2:34" x14ac:dyDescent="0.35">
      <c r="B66" s="187"/>
      <c r="C66" s="74"/>
      <c r="D66" s="74"/>
      <c r="E66" s="74"/>
      <c r="F66" s="74"/>
      <c r="G66" s="74"/>
      <c r="H66" s="179"/>
      <c r="I66" s="179"/>
      <c r="J66" s="179"/>
      <c r="K66" s="179"/>
    </row>
    <row r="67" spans="2:34" x14ac:dyDescent="0.35">
      <c r="B67" s="187"/>
      <c r="C67" s="74"/>
      <c r="D67" s="74"/>
      <c r="E67" s="74"/>
      <c r="F67" s="74"/>
      <c r="G67" s="74"/>
      <c r="H67" s="179"/>
      <c r="I67" s="179"/>
      <c r="J67" s="179"/>
      <c r="K67" s="179"/>
    </row>
    <row r="68" spans="2:34" x14ac:dyDescent="0.35">
      <c r="B68" s="187"/>
      <c r="C68" s="74"/>
      <c r="D68" s="74"/>
      <c r="E68" s="74"/>
      <c r="F68" s="74"/>
      <c r="G68" s="74"/>
      <c r="H68" s="179"/>
      <c r="I68" s="179"/>
      <c r="J68" s="179"/>
      <c r="K68" s="179"/>
    </row>
    <row r="69" spans="2:34" x14ac:dyDescent="0.35">
      <c r="B69" s="187"/>
      <c r="C69" s="74"/>
      <c r="D69" s="74"/>
      <c r="E69" s="74"/>
      <c r="F69" s="74"/>
      <c r="G69" s="74"/>
      <c r="H69" s="179"/>
      <c r="I69" s="179"/>
      <c r="J69" s="179"/>
      <c r="K69" s="179"/>
    </row>
    <row r="70" spans="2:34" x14ac:dyDescent="0.35">
      <c r="B70" s="187"/>
      <c r="C70" s="74"/>
      <c r="D70" s="74"/>
      <c r="E70" s="74"/>
      <c r="F70" s="74"/>
      <c r="G70" s="74"/>
      <c r="H70" s="179"/>
      <c r="I70" s="179"/>
      <c r="J70" s="179"/>
      <c r="K70" s="179"/>
    </row>
    <row r="71" spans="2:34" x14ac:dyDescent="0.35">
      <c r="B71" s="187"/>
      <c r="C71" s="74"/>
      <c r="D71" s="74"/>
      <c r="E71" s="74"/>
      <c r="F71" s="74"/>
      <c r="G71" s="74"/>
      <c r="H71" s="179"/>
      <c r="I71" s="179"/>
      <c r="J71" s="179"/>
      <c r="K71" s="179"/>
    </row>
    <row r="72" spans="2:34" x14ac:dyDescent="0.35">
      <c r="B72" s="187"/>
      <c r="C72" s="74"/>
      <c r="D72" s="74"/>
      <c r="E72" s="74"/>
      <c r="F72" s="74"/>
      <c r="G72" s="74"/>
      <c r="H72" s="179"/>
      <c r="I72" s="179"/>
      <c r="J72" s="179"/>
      <c r="K72" s="179"/>
    </row>
    <row r="73" spans="2:34" x14ac:dyDescent="0.35">
      <c r="B73" s="514" t="s">
        <v>337</v>
      </c>
      <c r="C73" s="442"/>
      <c r="D73" s="442"/>
      <c r="E73" s="442"/>
      <c r="F73" s="442"/>
      <c r="G73" s="442"/>
      <c r="H73" s="442"/>
      <c r="I73" s="442"/>
      <c r="J73" s="442"/>
      <c r="K73" s="179"/>
    </row>
    <row r="74" spans="2:34" x14ac:dyDescent="0.35">
      <c r="B74" s="442"/>
      <c r="C74" s="442"/>
      <c r="D74" s="442"/>
      <c r="E74" s="442"/>
      <c r="F74" s="442"/>
      <c r="G74" s="442"/>
      <c r="H74" s="442"/>
      <c r="I74" s="442"/>
      <c r="J74" s="442"/>
      <c r="K74" s="179"/>
    </row>
    <row r="75" spans="2:34" x14ac:dyDescent="0.35">
      <c r="B75" s="193"/>
      <c r="C75" s="193"/>
      <c r="D75" s="193"/>
      <c r="E75" s="193"/>
      <c r="F75" s="193"/>
      <c r="G75" s="193"/>
      <c r="H75" s="193"/>
      <c r="I75" s="193"/>
      <c r="J75" s="193"/>
      <c r="K75" s="179"/>
    </row>
    <row r="76" spans="2:34" ht="27.75" customHeight="1" x14ac:dyDescent="0.35">
      <c r="B76" s="534" t="s">
        <v>489</v>
      </c>
      <c r="C76" s="534"/>
      <c r="D76" s="534"/>
      <c r="E76" s="534"/>
      <c r="F76" s="534"/>
      <c r="G76" s="534"/>
      <c r="H76" s="534"/>
      <c r="I76" s="534"/>
      <c r="J76" s="534"/>
      <c r="K76" s="179"/>
    </row>
    <row r="77" spans="2:34" ht="18" thickBot="1" x14ac:dyDescent="0.4">
      <c r="B77" s="187"/>
      <c r="C77" s="74"/>
      <c r="D77" s="74"/>
      <c r="E77" s="74"/>
      <c r="F77" s="74"/>
      <c r="G77" s="74"/>
      <c r="H77" s="179"/>
      <c r="I77" s="179"/>
      <c r="J77" s="179"/>
      <c r="K77" s="179"/>
    </row>
    <row r="78" spans="2:34" s="146" customFormat="1" ht="15" x14ac:dyDescent="0.25">
      <c r="B78" s="445" t="s">
        <v>106</v>
      </c>
      <c r="C78" s="446"/>
      <c r="D78" s="446"/>
      <c r="E78" s="447"/>
      <c r="F78" s="447"/>
      <c r="G78" s="447"/>
      <c r="H78" s="148"/>
      <c r="I78" s="148"/>
      <c r="J78" s="148"/>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149"/>
    </row>
    <row r="79" spans="2:34" s="146" customFormat="1" x14ac:dyDescent="0.35">
      <c r="B79" s="249" t="s">
        <v>110</v>
      </c>
      <c r="C79" s="448"/>
      <c r="D79" s="449"/>
      <c r="E79" s="449"/>
      <c r="F79" s="449"/>
      <c r="G79" s="450"/>
      <c r="H79" s="148"/>
      <c r="I79" s="148"/>
      <c r="J79" s="148"/>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row>
    <row r="80" spans="2:34" s="146" customFormat="1" x14ac:dyDescent="0.35">
      <c r="B80" s="249" t="s">
        <v>111</v>
      </c>
      <c r="C80" s="448"/>
      <c r="D80" s="449"/>
      <c r="E80" s="451"/>
      <c r="F80" s="451"/>
      <c r="G80" s="452"/>
      <c r="H80" s="148"/>
      <c r="I80" s="148"/>
      <c r="J80" s="148"/>
      <c r="K80" s="149"/>
      <c r="L80" s="149"/>
      <c r="M80" s="149"/>
      <c r="N80" s="149"/>
      <c r="O80" s="149"/>
      <c r="P80" s="149"/>
      <c r="Q80" s="149"/>
      <c r="R80" s="149"/>
      <c r="S80" s="149"/>
      <c r="T80" s="149"/>
      <c r="U80" s="149"/>
      <c r="V80" s="149"/>
      <c r="W80" s="149"/>
      <c r="X80" s="149"/>
      <c r="Y80" s="149"/>
      <c r="Z80" s="149"/>
      <c r="AA80" s="149"/>
      <c r="AB80" s="149"/>
      <c r="AC80" s="149"/>
      <c r="AD80" s="149"/>
      <c r="AE80" s="149"/>
      <c r="AF80" s="149"/>
      <c r="AG80" s="149"/>
      <c r="AH80" s="149"/>
    </row>
    <row r="81" spans="2:34" s="146" customFormat="1" ht="12.75" x14ac:dyDescent="0.35">
      <c r="F81" s="148"/>
      <c r="G81" s="148"/>
      <c r="H81" s="148"/>
      <c r="I81" s="148"/>
      <c r="J81" s="148"/>
      <c r="K81" s="149"/>
      <c r="L81" s="149"/>
      <c r="M81" s="149"/>
      <c r="N81" s="149"/>
      <c r="O81" s="149"/>
      <c r="P81" s="149"/>
      <c r="Q81" s="149"/>
      <c r="R81" s="149"/>
      <c r="S81" s="149"/>
      <c r="T81" s="149"/>
      <c r="U81" s="149"/>
      <c r="V81" s="149"/>
      <c r="W81" s="149"/>
      <c r="X81" s="149"/>
      <c r="Y81" s="149"/>
      <c r="Z81" s="149"/>
      <c r="AA81" s="149"/>
      <c r="AB81" s="149"/>
      <c r="AC81" s="149"/>
      <c r="AD81" s="149"/>
      <c r="AE81" s="149"/>
      <c r="AF81" s="149"/>
      <c r="AG81" s="149"/>
      <c r="AH81" s="149"/>
    </row>
    <row r="82" spans="2:34" s="146" customFormat="1" ht="12.75" x14ac:dyDescent="0.35">
      <c r="F82" s="148"/>
      <c r="G82" s="148"/>
      <c r="H82" s="148"/>
      <c r="I82" s="148"/>
      <c r="J82" s="148"/>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row>
    <row r="83" spans="2:34" s="146" customFormat="1" ht="12.75" x14ac:dyDescent="0.35">
      <c r="F83" s="148"/>
      <c r="G83" s="148"/>
      <c r="H83" s="148"/>
      <c r="I83" s="148"/>
      <c r="J83" s="148"/>
      <c r="K83" s="149"/>
      <c r="L83" s="149"/>
      <c r="M83" s="149"/>
      <c r="N83" s="149"/>
      <c r="O83" s="149"/>
      <c r="P83" s="149"/>
      <c r="Q83" s="149"/>
      <c r="R83" s="149"/>
      <c r="S83" s="149"/>
      <c r="T83" s="149"/>
      <c r="U83" s="149"/>
      <c r="V83" s="149"/>
      <c r="W83" s="149"/>
      <c r="X83" s="149"/>
      <c r="Y83" s="149"/>
      <c r="Z83" s="149"/>
      <c r="AA83" s="149"/>
      <c r="AB83" s="149"/>
      <c r="AC83" s="149"/>
      <c r="AD83" s="149"/>
      <c r="AE83" s="149"/>
      <c r="AF83" s="149"/>
      <c r="AG83" s="149"/>
      <c r="AH83" s="149"/>
    </row>
    <row r="84" spans="2:34" s="146" customFormat="1" ht="18.75" customHeight="1" x14ac:dyDescent="0.2">
      <c r="B84" s="453" t="s">
        <v>107</v>
      </c>
      <c r="C84" s="454"/>
      <c r="D84" s="454"/>
      <c r="E84" s="454"/>
      <c r="F84" s="454"/>
      <c r="G84" s="455"/>
      <c r="H84" s="148"/>
      <c r="I84" s="148"/>
      <c r="J84" s="148"/>
      <c r="K84" s="149"/>
      <c r="L84" s="149"/>
      <c r="M84" s="149"/>
      <c r="N84" s="149"/>
      <c r="O84" s="149"/>
      <c r="P84" s="149"/>
      <c r="Q84" s="149"/>
      <c r="R84" s="149"/>
      <c r="S84" s="149"/>
      <c r="T84" s="149"/>
      <c r="U84" s="149"/>
      <c r="V84" s="149"/>
      <c r="W84" s="149"/>
      <c r="X84" s="149"/>
      <c r="Y84" s="149"/>
      <c r="Z84" s="149"/>
      <c r="AA84" s="149"/>
      <c r="AB84" s="149"/>
      <c r="AC84" s="149"/>
      <c r="AD84" s="149"/>
      <c r="AE84" s="149"/>
      <c r="AF84" s="149"/>
      <c r="AG84" s="149"/>
      <c r="AH84" s="149"/>
    </row>
    <row r="85" spans="2:34" s="146" customFormat="1" x14ac:dyDescent="0.35">
      <c r="B85" s="250" t="s">
        <v>114</v>
      </c>
      <c r="C85" s="456"/>
      <c r="D85" s="457"/>
      <c r="E85" s="458"/>
      <c r="F85" s="458"/>
      <c r="G85" s="459"/>
      <c r="H85" s="148"/>
      <c r="I85" s="148"/>
      <c r="J85" s="148"/>
      <c r="K85" s="149"/>
      <c r="L85" s="149"/>
      <c r="M85" s="149"/>
      <c r="N85" s="149"/>
      <c r="O85" s="149"/>
      <c r="P85" s="149"/>
      <c r="Q85" s="149"/>
      <c r="R85" s="149"/>
      <c r="S85" s="149"/>
      <c r="T85" s="149"/>
      <c r="U85" s="149"/>
      <c r="V85" s="149"/>
      <c r="W85" s="149"/>
      <c r="X85" s="149"/>
      <c r="Y85" s="149"/>
      <c r="Z85" s="149"/>
      <c r="AA85" s="149"/>
      <c r="AB85" s="149"/>
      <c r="AC85" s="149"/>
      <c r="AD85" s="149"/>
      <c r="AE85" s="149"/>
      <c r="AF85" s="149"/>
      <c r="AG85" s="149"/>
      <c r="AH85" s="149"/>
    </row>
    <row r="86" spans="2:34" s="146" customFormat="1" x14ac:dyDescent="0.35">
      <c r="B86" s="251" t="s">
        <v>115</v>
      </c>
      <c r="C86" s="448"/>
      <c r="D86" s="449"/>
      <c r="E86" s="451"/>
      <c r="F86" s="451"/>
      <c r="G86" s="452"/>
      <c r="H86" s="148"/>
      <c r="I86" s="148"/>
      <c r="J86" s="148"/>
      <c r="K86" s="149"/>
      <c r="L86" s="149"/>
      <c r="M86" s="149"/>
      <c r="N86" s="149"/>
      <c r="O86" s="149"/>
      <c r="P86" s="149"/>
      <c r="Q86" s="149"/>
      <c r="R86" s="149"/>
      <c r="S86" s="149"/>
      <c r="T86" s="149"/>
      <c r="U86" s="149"/>
      <c r="V86" s="149"/>
      <c r="W86" s="149"/>
      <c r="X86" s="149"/>
      <c r="Y86" s="149"/>
      <c r="Z86" s="149"/>
      <c r="AA86" s="149"/>
      <c r="AB86" s="149"/>
      <c r="AC86" s="149"/>
      <c r="AD86" s="149"/>
      <c r="AE86" s="149"/>
      <c r="AF86" s="149"/>
      <c r="AG86" s="149"/>
      <c r="AH86" s="149"/>
    </row>
    <row r="87" spans="2:34" x14ac:dyDescent="0.35">
      <c r="B87" s="179"/>
      <c r="C87" s="179"/>
      <c r="D87" s="179"/>
      <c r="E87" s="179"/>
      <c r="F87" s="179"/>
      <c r="G87" s="179"/>
      <c r="H87" s="179"/>
      <c r="I87" s="179"/>
      <c r="J87" s="179"/>
      <c r="K87" s="179"/>
    </row>
    <row r="88" spans="2:34" x14ac:dyDescent="0.35">
      <c r="B88" s="179"/>
      <c r="C88" s="179"/>
      <c r="D88" s="179"/>
      <c r="E88" s="179"/>
      <c r="F88" s="179"/>
      <c r="G88" s="179"/>
      <c r="H88" s="179"/>
      <c r="I88" s="179"/>
      <c r="J88" s="179"/>
      <c r="K88" s="179"/>
    </row>
    <row r="89" spans="2:34" x14ac:dyDescent="0.35">
      <c r="B89" s="179"/>
      <c r="C89" s="179"/>
      <c r="D89" s="179"/>
      <c r="E89" s="179"/>
      <c r="F89" s="179"/>
      <c r="G89" s="179"/>
      <c r="H89" s="179"/>
      <c r="I89" s="179"/>
      <c r="J89" s="179"/>
      <c r="K89" s="179"/>
    </row>
    <row r="90" spans="2:34" x14ac:dyDescent="0.35">
      <c r="B90" s="179"/>
      <c r="C90" s="179"/>
      <c r="D90" s="179"/>
      <c r="E90" s="179"/>
      <c r="F90" s="179"/>
      <c r="G90" s="179"/>
      <c r="H90" s="179"/>
      <c r="I90" s="179"/>
      <c r="J90" s="179"/>
      <c r="K90" s="179"/>
    </row>
    <row r="91" spans="2:34" x14ac:dyDescent="0.35">
      <c r="B91" s="179"/>
      <c r="C91" s="179"/>
      <c r="D91" s="179"/>
      <c r="E91" s="179"/>
      <c r="F91" s="179"/>
      <c r="G91" s="179"/>
      <c r="H91" s="179"/>
      <c r="I91" s="179"/>
      <c r="J91" s="179"/>
      <c r="K91" s="179"/>
    </row>
    <row r="92" spans="2:34" x14ac:dyDescent="0.35">
      <c r="B92" s="179"/>
      <c r="C92" s="179"/>
      <c r="D92" s="179"/>
      <c r="E92" s="179"/>
      <c r="F92" s="179"/>
      <c r="G92" s="179"/>
      <c r="H92" s="179"/>
      <c r="I92" s="179"/>
      <c r="J92" s="179"/>
      <c r="K92" s="179"/>
    </row>
  </sheetData>
  <sheetProtection algorithmName="SHA-512" hashValue="9IIOp0IOMFbLmqnSwNYg89jtspRvy/aK/8jw263XioJNYGZ8Ez1YBZ9CZI2Gc78QvUtsDhNBasdHwjfuiBz2eg==" saltValue="yoqeloofAXgCNtVOHJFmTA==" spinCount="100000" sheet="1" objects="1" scenarios="1"/>
  <mergeCells count="30">
    <mergeCell ref="B76:J76"/>
    <mergeCell ref="B34:G34"/>
    <mergeCell ref="B35:B36"/>
    <mergeCell ref="C35:G35"/>
    <mergeCell ref="B44:K44"/>
    <mergeCell ref="B45:C45"/>
    <mergeCell ref="D45:E45"/>
    <mergeCell ref="F45:G45"/>
    <mergeCell ref="H45:I45"/>
    <mergeCell ref="J45:K45"/>
    <mergeCell ref="B5:H6"/>
    <mergeCell ref="B8:H9"/>
    <mergeCell ref="B73:J74"/>
    <mergeCell ref="B15:C15"/>
    <mergeCell ref="B16:C16"/>
    <mergeCell ref="B20:H20"/>
    <mergeCell ref="B21:C22"/>
    <mergeCell ref="D21:H21"/>
    <mergeCell ref="B17:C17"/>
    <mergeCell ref="B18:C18"/>
    <mergeCell ref="B11:E11"/>
    <mergeCell ref="B12:C12"/>
    <mergeCell ref="B13:C13"/>
    <mergeCell ref="B14:C14"/>
    <mergeCell ref="C86:G86"/>
    <mergeCell ref="B78:G78"/>
    <mergeCell ref="C79:G79"/>
    <mergeCell ref="C80:G80"/>
    <mergeCell ref="B84:G84"/>
    <mergeCell ref="C85:G85"/>
  </mergeCells>
  <pageMargins left="0.7" right="0.7" top="0.75" bottom="0.75" header="0.3" footer="0.3"/>
  <pageSetup paperSize="9" scale="62" orientation="portrait" r:id="rId1"/>
  <rowBreaks count="1" manualBreakCount="1">
    <brk id="58" max="1638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B191"/>
  <sheetViews>
    <sheetView showGridLines="0" topLeftCell="A94" workbookViewId="0"/>
  </sheetViews>
  <sheetFormatPr baseColWidth="10" defaultColWidth="11" defaultRowHeight="12.75" x14ac:dyDescent="0.2"/>
  <cols>
    <col min="1" max="1" width="11" style="111"/>
    <col min="2" max="2" width="12.75" style="112" customWidth="1"/>
    <col min="3" max="3" width="11" style="113"/>
    <col min="4" max="8" width="11" style="114"/>
    <col min="9" max="9" width="11" style="115"/>
    <col min="10" max="10" width="11" style="111"/>
    <col min="11" max="28" width="11" style="116"/>
    <col min="29" max="16384" width="11" style="112"/>
  </cols>
  <sheetData>
    <row r="2" spans="2:9" ht="27.75" customHeight="1" x14ac:dyDescent="0.2"/>
    <row r="6" spans="2:9" ht="48.75" customHeight="1" x14ac:dyDescent="0.2">
      <c r="B6" s="330" t="s">
        <v>174</v>
      </c>
      <c r="C6" s="330"/>
      <c r="D6" s="330"/>
      <c r="E6" s="330"/>
      <c r="F6" s="330"/>
      <c r="G6" s="330"/>
      <c r="H6" s="330"/>
      <c r="I6" s="330"/>
    </row>
    <row r="7" spans="2:9" ht="23.25" x14ac:dyDescent="0.35">
      <c r="C7" s="117"/>
      <c r="D7" s="117"/>
      <c r="E7" s="117"/>
      <c r="F7" s="117"/>
      <c r="G7" s="117"/>
      <c r="H7" s="117"/>
    </row>
    <row r="8" spans="2:9" ht="79.5" customHeight="1" x14ac:dyDescent="0.2">
      <c r="B8" s="562" t="s">
        <v>338</v>
      </c>
      <c r="C8" s="562"/>
      <c r="D8" s="562"/>
      <c r="E8" s="562"/>
      <c r="F8" s="562"/>
      <c r="G8" s="562"/>
      <c r="H8" s="562"/>
      <c r="I8" s="562"/>
    </row>
    <row r="9" spans="2:9" ht="17.25" x14ac:dyDescent="0.2">
      <c r="B9" s="171"/>
      <c r="C9" s="171"/>
      <c r="D9" s="171"/>
      <c r="E9" s="171"/>
      <c r="F9" s="171"/>
      <c r="G9" s="171"/>
      <c r="H9" s="171"/>
      <c r="I9" s="171"/>
    </row>
    <row r="10" spans="2:9" ht="17.25" x14ac:dyDescent="0.2">
      <c r="B10" s="171"/>
      <c r="C10" s="171"/>
      <c r="D10" s="171"/>
      <c r="E10" s="171"/>
      <c r="F10" s="171"/>
      <c r="G10" s="171"/>
      <c r="H10" s="171"/>
      <c r="I10" s="171"/>
    </row>
    <row r="11" spans="2:9" ht="17.25" x14ac:dyDescent="0.2">
      <c r="B11" s="171"/>
      <c r="C11" s="171"/>
      <c r="D11" s="171"/>
      <c r="E11" s="171"/>
      <c r="F11" s="171"/>
      <c r="G11" s="171"/>
      <c r="H11" s="171"/>
      <c r="I11" s="171"/>
    </row>
    <row r="12" spans="2:9" ht="17.25" x14ac:dyDescent="0.2">
      <c r="B12" s="171"/>
      <c r="C12" s="171"/>
      <c r="D12" s="171"/>
      <c r="E12" s="171"/>
      <c r="F12" s="171"/>
      <c r="G12" s="171"/>
      <c r="H12" s="171"/>
      <c r="I12" s="171"/>
    </row>
    <row r="13" spans="2:9" ht="17.25" x14ac:dyDescent="0.2">
      <c r="B13" s="171"/>
      <c r="C13" s="171"/>
      <c r="D13" s="171"/>
      <c r="E13" s="171"/>
      <c r="F13" s="171"/>
      <c r="G13" s="171"/>
      <c r="H13" s="171"/>
      <c r="I13" s="171"/>
    </row>
    <row r="14" spans="2:9" ht="17.25" x14ac:dyDescent="0.2">
      <c r="B14" s="171"/>
      <c r="C14" s="171"/>
      <c r="D14" s="171"/>
      <c r="E14" s="171"/>
      <c r="F14" s="171"/>
      <c r="G14" s="171"/>
      <c r="H14" s="171"/>
      <c r="I14" s="171"/>
    </row>
    <row r="15" spans="2:9" ht="17.25" x14ac:dyDescent="0.2">
      <c r="B15" s="171"/>
      <c r="C15" s="171"/>
      <c r="D15" s="171"/>
      <c r="E15" s="171"/>
      <c r="F15" s="171"/>
      <c r="G15" s="171"/>
      <c r="H15" s="171"/>
      <c r="I15" s="171"/>
    </row>
    <row r="16" spans="2:9" ht="17.25" x14ac:dyDescent="0.2">
      <c r="B16" s="171"/>
      <c r="C16" s="171"/>
      <c r="D16" s="171"/>
      <c r="E16" s="171"/>
      <c r="F16" s="171"/>
      <c r="G16" s="171"/>
      <c r="H16" s="171"/>
      <c r="I16" s="171"/>
    </row>
    <row r="17" spans="2:9" ht="17.25" x14ac:dyDescent="0.2">
      <c r="B17" s="171"/>
      <c r="C17" s="171"/>
      <c r="D17" s="171"/>
      <c r="E17" s="171"/>
      <c r="F17" s="171"/>
      <c r="G17" s="171"/>
      <c r="H17" s="171"/>
      <c r="I17" s="171"/>
    </row>
    <row r="18" spans="2:9" ht="17.25" x14ac:dyDescent="0.2">
      <c r="B18" s="171"/>
      <c r="C18" s="171"/>
      <c r="D18" s="171"/>
      <c r="E18" s="171"/>
      <c r="F18" s="171"/>
      <c r="G18" s="171"/>
      <c r="H18" s="171"/>
      <c r="I18" s="171"/>
    </row>
    <row r="19" spans="2:9" ht="17.25" x14ac:dyDescent="0.2">
      <c r="B19" s="171"/>
      <c r="C19" s="171"/>
      <c r="D19" s="171"/>
      <c r="E19" s="171"/>
      <c r="F19" s="171"/>
      <c r="G19" s="171"/>
      <c r="H19" s="171"/>
      <c r="I19" s="171"/>
    </row>
    <row r="20" spans="2:9" ht="17.25" x14ac:dyDescent="0.2">
      <c r="B20" s="171"/>
      <c r="C20" s="171"/>
      <c r="D20" s="171"/>
      <c r="E20" s="171"/>
      <c r="F20" s="171"/>
      <c r="G20" s="171"/>
      <c r="H20" s="171"/>
      <c r="I20" s="171"/>
    </row>
    <row r="21" spans="2:9" ht="17.25" x14ac:dyDescent="0.2">
      <c r="B21" s="171"/>
      <c r="C21" s="171"/>
      <c r="D21" s="171"/>
      <c r="E21" s="171"/>
      <c r="F21" s="171"/>
      <c r="G21" s="171"/>
      <c r="H21" s="171"/>
      <c r="I21" s="171"/>
    </row>
    <row r="22" spans="2:9" ht="17.25" x14ac:dyDescent="0.2">
      <c r="B22" s="171"/>
      <c r="C22" s="171"/>
      <c r="D22" s="171"/>
      <c r="E22" s="171"/>
      <c r="F22" s="171"/>
      <c r="G22" s="171"/>
      <c r="H22" s="171"/>
      <c r="I22" s="171"/>
    </row>
    <row r="23" spans="2:9" ht="17.25" x14ac:dyDescent="0.2">
      <c r="B23" s="171"/>
      <c r="C23" s="171"/>
      <c r="D23" s="171"/>
      <c r="E23" s="171"/>
      <c r="F23" s="171"/>
      <c r="G23" s="171"/>
      <c r="H23" s="171"/>
      <c r="I23" s="171"/>
    </row>
    <row r="24" spans="2:9" ht="17.25" x14ac:dyDescent="0.2">
      <c r="B24" s="171"/>
      <c r="C24" s="171"/>
      <c r="D24" s="171"/>
      <c r="E24" s="171"/>
      <c r="F24" s="171"/>
      <c r="G24" s="171"/>
      <c r="H24" s="171"/>
      <c r="I24" s="171"/>
    </row>
    <row r="25" spans="2:9" ht="17.25" x14ac:dyDescent="0.2">
      <c r="B25" s="171"/>
      <c r="C25" s="171"/>
      <c r="D25" s="171"/>
      <c r="E25" s="171"/>
      <c r="F25" s="171"/>
      <c r="G25" s="171"/>
      <c r="H25" s="171"/>
      <c r="I25" s="171"/>
    </row>
    <row r="26" spans="2:9" ht="17.25" x14ac:dyDescent="0.2">
      <c r="B26" s="171"/>
      <c r="C26" s="171"/>
      <c r="D26" s="171"/>
      <c r="E26" s="171"/>
      <c r="F26" s="171"/>
      <c r="G26" s="171"/>
      <c r="H26" s="171"/>
      <c r="I26" s="171"/>
    </row>
    <row r="27" spans="2:9" ht="17.25" x14ac:dyDescent="0.2">
      <c r="B27" s="171"/>
      <c r="C27" s="171"/>
      <c r="D27" s="171"/>
      <c r="E27" s="171"/>
      <c r="F27" s="171"/>
      <c r="G27" s="171"/>
      <c r="H27" s="171"/>
      <c r="I27" s="171"/>
    </row>
    <row r="28" spans="2:9" ht="17.25" x14ac:dyDescent="0.2">
      <c r="B28" s="171"/>
      <c r="C28" s="171"/>
      <c r="D28" s="171"/>
      <c r="E28" s="171"/>
      <c r="F28" s="171"/>
      <c r="G28" s="171"/>
      <c r="H28" s="171"/>
      <c r="I28" s="171"/>
    </row>
    <row r="29" spans="2:9" ht="17.25" x14ac:dyDescent="0.2">
      <c r="B29" s="109"/>
      <c r="C29" s="109"/>
      <c r="D29" s="109"/>
      <c r="E29" s="109"/>
      <c r="F29" s="109"/>
      <c r="G29" s="109"/>
      <c r="H29" s="109"/>
      <c r="I29" s="109"/>
    </row>
    <row r="30" spans="2:9" ht="23.25" x14ac:dyDescent="0.35">
      <c r="C30" s="117"/>
      <c r="D30" s="117"/>
      <c r="E30" s="117"/>
      <c r="F30" s="117"/>
      <c r="G30" s="117"/>
      <c r="H30" s="117"/>
    </row>
    <row r="31" spans="2:9" ht="23.25" x14ac:dyDescent="0.35">
      <c r="C31" s="117"/>
      <c r="D31" s="117"/>
      <c r="E31" s="117"/>
      <c r="F31" s="117"/>
      <c r="G31" s="117"/>
      <c r="H31" s="117"/>
    </row>
    <row r="32" spans="2:9" ht="23.25" x14ac:dyDescent="0.35">
      <c r="C32" s="117"/>
      <c r="D32" s="117"/>
      <c r="E32" s="117"/>
      <c r="F32" s="117"/>
      <c r="G32" s="117"/>
      <c r="H32" s="117"/>
    </row>
    <row r="33" spans="1:28" s="131" customFormat="1" x14ac:dyDescent="0.2">
      <c r="A33" s="126"/>
      <c r="C33" s="132"/>
      <c r="D33" s="133"/>
      <c r="E33" s="133"/>
      <c r="F33" s="133"/>
      <c r="G33" s="133"/>
      <c r="H33" s="133"/>
      <c r="I33" s="134"/>
      <c r="J33" s="126"/>
      <c r="K33" s="126"/>
      <c r="L33" s="126"/>
      <c r="M33" s="126"/>
      <c r="N33" s="126"/>
      <c r="O33" s="126"/>
      <c r="P33" s="126"/>
      <c r="Q33" s="126"/>
      <c r="R33" s="126"/>
      <c r="S33" s="126"/>
      <c r="T33" s="126"/>
      <c r="U33" s="126"/>
      <c r="V33" s="126"/>
      <c r="W33" s="126"/>
      <c r="X33" s="126"/>
      <c r="Y33" s="126"/>
      <c r="Z33" s="126"/>
      <c r="AA33" s="126"/>
      <c r="AB33" s="126"/>
    </row>
    <row r="34" spans="1:28" s="131" customFormat="1" x14ac:dyDescent="0.2">
      <c r="A34" s="126"/>
      <c r="C34" s="132"/>
      <c r="D34" s="133"/>
      <c r="E34" s="133"/>
      <c r="F34" s="133"/>
      <c r="G34" s="133"/>
      <c r="H34" s="133"/>
      <c r="I34" s="134"/>
      <c r="J34" s="126"/>
      <c r="K34" s="126"/>
      <c r="L34" s="126"/>
      <c r="M34" s="126"/>
      <c r="N34" s="126"/>
      <c r="O34" s="126"/>
      <c r="P34" s="126"/>
      <c r="Q34" s="126"/>
      <c r="R34" s="126"/>
      <c r="S34" s="126"/>
      <c r="T34" s="126"/>
      <c r="U34" s="126"/>
      <c r="V34" s="126"/>
      <c r="W34" s="126"/>
      <c r="X34" s="126"/>
      <c r="Y34" s="126"/>
      <c r="Z34" s="126"/>
      <c r="AA34" s="126"/>
      <c r="AB34" s="126"/>
    </row>
    <row r="35" spans="1:28" s="137" customFormat="1" x14ac:dyDescent="0.2">
      <c r="A35" s="135"/>
      <c r="B35" s="561" t="s">
        <v>105</v>
      </c>
      <c r="C35" s="561"/>
      <c r="D35" s="561"/>
      <c r="E35" s="561"/>
      <c r="F35" s="561"/>
      <c r="G35" s="561"/>
      <c r="H35" s="561"/>
      <c r="I35" s="136"/>
      <c r="J35" s="135"/>
      <c r="K35" s="135"/>
      <c r="L35" s="135"/>
      <c r="M35" s="135"/>
      <c r="N35" s="135"/>
      <c r="O35" s="135"/>
      <c r="P35" s="135"/>
      <c r="Q35" s="135"/>
      <c r="R35" s="135"/>
      <c r="S35" s="135"/>
      <c r="T35" s="135"/>
      <c r="U35" s="135"/>
      <c r="V35" s="135"/>
      <c r="W35" s="135"/>
      <c r="X35" s="135"/>
      <c r="Y35" s="135"/>
      <c r="Z35" s="135"/>
      <c r="AA35" s="135"/>
      <c r="AB35" s="135"/>
    </row>
    <row r="36" spans="1:28" s="15" customFormat="1" x14ac:dyDescent="0.2">
      <c r="A36" s="14"/>
      <c r="B36" s="551" t="s">
        <v>395</v>
      </c>
      <c r="C36" s="552"/>
      <c r="D36" s="552"/>
      <c r="E36" s="552"/>
      <c r="F36" s="552"/>
      <c r="G36" s="552"/>
      <c r="H36" s="553"/>
      <c r="I36" s="16"/>
      <c r="J36" s="14"/>
      <c r="K36" s="14"/>
      <c r="L36" s="14"/>
      <c r="M36" s="14"/>
      <c r="N36" s="14"/>
      <c r="O36" s="14"/>
      <c r="P36" s="14"/>
      <c r="Q36" s="14"/>
      <c r="R36" s="14"/>
      <c r="S36" s="14"/>
      <c r="T36" s="14"/>
      <c r="U36" s="14"/>
      <c r="V36" s="14"/>
      <c r="W36" s="14"/>
      <c r="X36" s="14"/>
      <c r="Y36" s="14"/>
      <c r="Z36" s="14"/>
      <c r="AA36" s="14"/>
      <c r="AB36" s="14"/>
    </row>
    <row r="37" spans="1:28" s="15" customFormat="1" x14ac:dyDescent="0.2">
      <c r="A37" s="14"/>
      <c r="B37" s="554"/>
      <c r="C37" s="413"/>
      <c r="D37" s="413"/>
      <c r="E37" s="413"/>
      <c r="F37" s="413"/>
      <c r="G37" s="413"/>
      <c r="H37" s="555"/>
      <c r="I37" s="16"/>
      <c r="J37" s="14"/>
      <c r="K37" s="14"/>
      <c r="L37" s="14"/>
      <c r="M37" s="14"/>
      <c r="N37" s="14"/>
      <c r="O37" s="14"/>
      <c r="P37" s="14"/>
      <c r="Q37" s="14"/>
      <c r="R37" s="14"/>
      <c r="S37" s="14"/>
      <c r="T37" s="14"/>
      <c r="U37" s="14"/>
      <c r="V37" s="14"/>
      <c r="W37" s="14"/>
      <c r="X37" s="14"/>
      <c r="Y37" s="14"/>
      <c r="Z37" s="14"/>
      <c r="AA37" s="14"/>
      <c r="AB37" s="14"/>
    </row>
    <row r="38" spans="1:28" s="15" customFormat="1" x14ac:dyDescent="0.2">
      <c r="A38" s="14"/>
      <c r="B38" s="554"/>
      <c r="C38" s="413"/>
      <c r="D38" s="413"/>
      <c r="E38" s="413"/>
      <c r="F38" s="413"/>
      <c r="G38" s="413"/>
      <c r="H38" s="555"/>
      <c r="I38" s="16"/>
      <c r="J38" s="14"/>
      <c r="K38" s="14"/>
      <c r="L38" s="14"/>
      <c r="M38" s="14"/>
      <c r="N38" s="14"/>
      <c r="O38" s="14"/>
      <c r="P38" s="14"/>
      <c r="Q38" s="14"/>
      <c r="R38" s="14"/>
      <c r="S38" s="14"/>
      <c r="T38" s="14"/>
      <c r="U38" s="14"/>
      <c r="V38" s="14"/>
      <c r="W38" s="14"/>
      <c r="X38" s="14"/>
      <c r="Y38" s="14"/>
      <c r="Z38" s="14"/>
      <c r="AA38" s="14"/>
      <c r="AB38" s="14"/>
    </row>
    <row r="39" spans="1:28" s="15" customFormat="1" x14ac:dyDescent="0.2">
      <c r="A39" s="14"/>
      <c r="B39" s="554"/>
      <c r="C39" s="413"/>
      <c r="D39" s="413"/>
      <c r="E39" s="413"/>
      <c r="F39" s="413"/>
      <c r="G39" s="413"/>
      <c r="H39" s="555"/>
      <c r="I39" s="16"/>
      <c r="J39" s="14"/>
      <c r="K39" s="14"/>
      <c r="L39" s="14"/>
      <c r="M39" s="14"/>
      <c r="N39" s="14"/>
      <c r="O39" s="14"/>
      <c r="P39" s="14"/>
      <c r="Q39" s="14"/>
      <c r="R39" s="14"/>
      <c r="S39" s="14"/>
      <c r="T39" s="14"/>
      <c r="U39" s="14"/>
      <c r="V39" s="14"/>
      <c r="W39" s="14"/>
      <c r="X39" s="14"/>
      <c r="Y39" s="14"/>
      <c r="Z39" s="14"/>
      <c r="AA39" s="14"/>
      <c r="AB39" s="14"/>
    </row>
    <row r="40" spans="1:28" s="15" customFormat="1" x14ac:dyDescent="0.2">
      <c r="A40" s="14"/>
      <c r="B40" s="554"/>
      <c r="C40" s="413"/>
      <c r="D40" s="413"/>
      <c r="E40" s="413"/>
      <c r="F40" s="413"/>
      <c r="G40" s="413"/>
      <c r="H40" s="555"/>
      <c r="I40" s="16"/>
      <c r="J40" s="14"/>
      <c r="K40" s="14"/>
      <c r="L40" s="14"/>
      <c r="M40" s="14"/>
      <c r="N40" s="14"/>
      <c r="O40" s="14"/>
      <c r="P40" s="14"/>
      <c r="Q40" s="14"/>
      <c r="R40" s="14"/>
      <c r="S40" s="14"/>
      <c r="T40" s="14"/>
      <c r="U40" s="14"/>
      <c r="V40" s="14"/>
      <c r="W40" s="14"/>
      <c r="X40" s="14"/>
      <c r="Y40" s="14"/>
      <c r="Z40" s="14"/>
      <c r="AA40" s="14"/>
      <c r="AB40" s="14"/>
    </row>
    <row r="41" spans="1:28" s="15" customFormat="1" x14ac:dyDescent="0.2">
      <c r="A41" s="14"/>
      <c r="B41" s="554"/>
      <c r="C41" s="413"/>
      <c r="D41" s="413"/>
      <c r="E41" s="413"/>
      <c r="F41" s="413"/>
      <c r="G41" s="413"/>
      <c r="H41" s="555"/>
      <c r="I41" s="16"/>
      <c r="J41" s="14"/>
      <c r="K41" s="14"/>
      <c r="L41" s="14"/>
      <c r="M41" s="14"/>
      <c r="N41" s="14"/>
      <c r="O41" s="14"/>
      <c r="P41" s="14"/>
      <c r="Q41" s="14"/>
      <c r="R41" s="14"/>
      <c r="S41" s="14"/>
      <c r="T41" s="14"/>
      <c r="U41" s="14"/>
      <c r="V41" s="14"/>
      <c r="W41" s="14"/>
      <c r="X41" s="14"/>
      <c r="Y41" s="14"/>
      <c r="Z41" s="14"/>
      <c r="AA41" s="14"/>
      <c r="AB41" s="14"/>
    </row>
    <row r="42" spans="1:28" s="15" customFormat="1" x14ac:dyDescent="0.2">
      <c r="A42" s="14"/>
      <c r="B42" s="554"/>
      <c r="C42" s="413"/>
      <c r="D42" s="413"/>
      <c r="E42" s="413"/>
      <c r="F42" s="413"/>
      <c r="G42" s="413"/>
      <c r="H42" s="555"/>
      <c r="I42" s="16"/>
      <c r="J42" s="14"/>
      <c r="K42" s="14"/>
      <c r="L42" s="14"/>
      <c r="M42" s="14"/>
      <c r="N42" s="14"/>
      <c r="O42" s="14"/>
      <c r="P42" s="14"/>
      <c r="Q42" s="14"/>
      <c r="R42" s="14"/>
      <c r="S42" s="14"/>
      <c r="T42" s="14"/>
      <c r="U42" s="14"/>
      <c r="V42" s="14"/>
      <c r="W42" s="14"/>
      <c r="X42" s="14"/>
      <c r="Y42" s="14"/>
      <c r="Z42" s="14"/>
      <c r="AA42" s="14"/>
      <c r="AB42" s="14"/>
    </row>
    <row r="43" spans="1:28" s="15" customFormat="1" x14ac:dyDescent="0.2">
      <c r="A43" s="14"/>
      <c r="B43" s="554"/>
      <c r="C43" s="413"/>
      <c r="D43" s="413"/>
      <c r="E43" s="413"/>
      <c r="F43" s="413"/>
      <c r="G43" s="413"/>
      <c r="H43" s="555"/>
      <c r="I43" s="16"/>
      <c r="J43" s="14"/>
      <c r="K43" s="14"/>
      <c r="L43" s="14"/>
      <c r="M43" s="14"/>
      <c r="N43" s="14"/>
      <c r="O43" s="14"/>
      <c r="P43" s="14"/>
      <c r="Q43" s="14"/>
      <c r="R43" s="14"/>
      <c r="S43" s="14"/>
      <c r="T43" s="14"/>
      <c r="U43" s="14"/>
      <c r="V43" s="14"/>
      <c r="W43" s="14"/>
      <c r="X43" s="14"/>
      <c r="Y43" s="14"/>
      <c r="Z43" s="14"/>
      <c r="AA43" s="14"/>
      <c r="AB43" s="14"/>
    </row>
    <row r="44" spans="1:28" s="15" customFormat="1" x14ac:dyDescent="0.2">
      <c r="A44" s="14"/>
      <c r="B44" s="554"/>
      <c r="C44" s="413"/>
      <c r="D44" s="413"/>
      <c r="E44" s="413"/>
      <c r="F44" s="413"/>
      <c r="G44" s="413"/>
      <c r="H44" s="555"/>
      <c r="I44" s="16"/>
      <c r="J44" s="14"/>
      <c r="K44" s="14"/>
      <c r="L44" s="14"/>
      <c r="M44" s="14"/>
      <c r="N44" s="14"/>
      <c r="O44" s="14"/>
      <c r="P44" s="14"/>
      <c r="Q44" s="14"/>
      <c r="R44" s="14"/>
      <c r="S44" s="14"/>
      <c r="T44" s="14"/>
      <c r="U44" s="14"/>
      <c r="V44" s="14"/>
      <c r="W44" s="14"/>
      <c r="X44" s="14"/>
      <c r="Y44" s="14"/>
      <c r="Z44" s="14"/>
      <c r="AA44" s="14"/>
      <c r="AB44" s="14"/>
    </row>
    <row r="45" spans="1:28" s="15" customFormat="1" x14ac:dyDescent="0.2">
      <c r="A45" s="14"/>
      <c r="B45" s="554"/>
      <c r="C45" s="413"/>
      <c r="D45" s="413"/>
      <c r="E45" s="413"/>
      <c r="F45" s="413"/>
      <c r="G45" s="413"/>
      <c r="H45" s="555"/>
      <c r="I45" s="16"/>
      <c r="J45" s="14"/>
      <c r="K45" s="14"/>
      <c r="L45" s="14"/>
      <c r="M45" s="14"/>
      <c r="N45" s="14"/>
      <c r="O45" s="14"/>
      <c r="P45" s="14"/>
      <c r="Q45" s="14"/>
      <c r="R45" s="14"/>
      <c r="S45" s="14"/>
      <c r="T45" s="14"/>
      <c r="U45" s="14"/>
      <c r="V45" s="14"/>
      <c r="W45" s="14"/>
      <c r="X45" s="14"/>
      <c r="Y45" s="14"/>
      <c r="Z45" s="14"/>
      <c r="AA45" s="14"/>
      <c r="AB45" s="14"/>
    </row>
    <row r="46" spans="1:28" s="15" customFormat="1" x14ac:dyDescent="0.2">
      <c r="A46" s="14"/>
      <c r="B46" s="554"/>
      <c r="C46" s="413"/>
      <c r="D46" s="413"/>
      <c r="E46" s="413"/>
      <c r="F46" s="413"/>
      <c r="G46" s="413"/>
      <c r="H46" s="555"/>
      <c r="I46" s="16"/>
      <c r="J46" s="14"/>
      <c r="K46" s="14"/>
      <c r="L46" s="14"/>
      <c r="M46" s="14"/>
      <c r="N46" s="14"/>
      <c r="O46" s="14"/>
      <c r="P46" s="14"/>
      <c r="Q46" s="14"/>
      <c r="R46" s="14"/>
      <c r="S46" s="14"/>
      <c r="T46" s="14"/>
      <c r="U46" s="14"/>
      <c r="V46" s="14"/>
      <c r="W46" s="14"/>
      <c r="X46" s="14"/>
      <c r="Y46" s="14"/>
      <c r="Z46" s="14"/>
      <c r="AA46" s="14"/>
      <c r="AB46" s="14"/>
    </row>
    <row r="47" spans="1:28" s="15" customFormat="1" x14ac:dyDescent="0.2">
      <c r="A47" s="14"/>
      <c r="B47" s="554"/>
      <c r="C47" s="413"/>
      <c r="D47" s="413"/>
      <c r="E47" s="413"/>
      <c r="F47" s="413"/>
      <c r="G47" s="413"/>
      <c r="H47" s="555"/>
      <c r="I47" s="16"/>
      <c r="J47" s="14"/>
      <c r="K47" s="14"/>
      <c r="L47" s="14"/>
      <c r="M47" s="14"/>
      <c r="N47" s="14"/>
      <c r="O47" s="14"/>
      <c r="P47" s="14"/>
      <c r="Q47" s="14"/>
      <c r="R47" s="14"/>
      <c r="S47" s="14"/>
      <c r="T47" s="14"/>
      <c r="U47" s="14"/>
      <c r="V47" s="14"/>
      <c r="W47" s="14"/>
      <c r="X47" s="14"/>
      <c r="Y47" s="14"/>
      <c r="Z47" s="14"/>
      <c r="AA47" s="14"/>
      <c r="AB47" s="14"/>
    </row>
    <row r="48" spans="1:28" s="15" customFormat="1" x14ac:dyDescent="0.2">
      <c r="A48" s="14"/>
      <c r="B48" s="554"/>
      <c r="C48" s="413"/>
      <c r="D48" s="413"/>
      <c r="E48" s="413"/>
      <c r="F48" s="413"/>
      <c r="G48" s="413"/>
      <c r="H48" s="555"/>
      <c r="I48" s="16"/>
      <c r="J48" s="14"/>
      <c r="K48" s="14"/>
      <c r="L48" s="14"/>
      <c r="M48" s="14"/>
      <c r="N48" s="14"/>
      <c r="O48" s="14"/>
      <c r="P48" s="14"/>
      <c r="Q48" s="14"/>
      <c r="R48" s="14"/>
      <c r="S48" s="14"/>
      <c r="T48" s="14"/>
      <c r="U48" s="14"/>
      <c r="V48" s="14"/>
      <c r="W48" s="14"/>
      <c r="X48" s="14"/>
      <c r="Y48" s="14"/>
      <c r="Z48" s="14"/>
      <c r="AA48" s="14"/>
      <c r="AB48" s="14"/>
    </row>
    <row r="49" spans="1:28" s="15" customFormat="1" x14ac:dyDescent="0.2">
      <c r="A49" s="14"/>
      <c r="B49" s="554"/>
      <c r="C49" s="413"/>
      <c r="D49" s="413"/>
      <c r="E49" s="413"/>
      <c r="F49" s="413"/>
      <c r="G49" s="413"/>
      <c r="H49" s="555"/>
      <c r="I49" s="16"/>
      <c r="J49" s="14"/>
      <c r="K49" s="14"/>
      <c r="L49" s="14"/>
      <c r="M49" s="14"/>
      <c r="N49" s="14"/>
      <c r="O49" s="14"/>
      <c r="P49" s="14"/>
      <c r="Q49" s="14"/>
      <c r="R49" s="14"/>
      <c r="S49" s="14"/>
      <c r="T49" s="14"/>
      <c r="U49" s="14"/>
      <c r="V49" s="14"/>
      <c r="W49" s="14"/>
      <c r="X49" s="14"/>
      <c r="Y49" s="14"/>
      <c r="Z49" s="14"/>
      <c r="AA49" s="14"/>
      <c r="AB49" s="14"/>
    </row>
    <row r="50" spans="1:28" s="15" customFormat="1" x14ac:dyDescent="0.2">
      <c r="A50" s="14"/>
      <c r="B50" s="554"/>
      <c r="C50" s="413"/>
      <c r="D50" s="413"/>
      <c r="E50" s="413"/>
      <c r="F50" s="413"/>
      <c r="G50" s="413"/>
      <c r="H50" s="555"/>
      <c r="I50" s="16"/>
      <c r="J50" s="14"/>
      <c r="K50" s="14"/>
      <c r="L50" s="14"/>
      <c r="M50" s="14"/>
      <c r="N50" s="14"/>
      <c r="O50" s="14"/>
      <c r="P50" s="14"/>
      <c r="Q50" s="14"/>
      <c r="R50" s="14"/>
      <c r="S50" s="14"/>
      <c r="T50" s="14"/>
      <c r="U50" s="14"/>
      <c r="V50" s="14"/>
      <c r="W50" s="14"/>
      <c r="X50" s="14"/>
      <c r="Y50" s="14"/>
      <c r="Z50" s="14"/>
      <c r="AA50" s="14"/>
      <c r="AB50" s="14"/>
    </row>
    <row r="51" spans="1:28" s="15" customFormat="1" x14ac:dyDescent="0.2">
      <c r="A51" s="14"/>
      <c r="B51" s="554"/>
      <c r="C51" s="413"/>
      <c r="D51" s="413"/>
      <c r="E51" s="413"/>
      <c r="F51" s="413"/>
      <c r="G51" s="413"/>
      <c r="H51" s="555"/>
      <c r="I51" s="16"/>
      <c r="J51" s="14"/>
      <c r="K51" s="14"/>
      <c r="L51" s="14"/>
      <c r="M51" s="14"/>
      <c r="N51" s="14"/>
      <c r="O51" s="14"/>
      <c r="P51" s="14"/>
      <c r="Q51" s="14"/>
      <c r="R51" s="14"/>
      <c r="S51" s="14"/>
      <c r="T51" s="14"/>
      <c r="U51" s="14"/>
      <c r="V51" s="14"/>
      <c r="W51" s="14"/>
      <c r="X51" s="14"/>
      <c r="Y51" s="14"/>
      <c r="Z51" s="14"/>
      <c r="AA51" s="14"/>
      <c r="AB51" s="14"/>
    </row>
    <row r="52" spans="1:28" s="15" customFormat="1" x14ac:dyDescent="0.2">
      <c r="A52" s="14"/>
      <c r="B52" s="554"/>
      <c r="C52" s="413"/>
      <c r="D52" s="413"/>
      <c r="E52" s="413"/>
      <c r="F52" s="413"/>
      <c r="G52" s="413"/>
      <c r="H52" s="555"/>
      <c r="I52" s="16"/>
      <c r="J52" s="14"/>
      <c r="K52" s="14"/>
      <c r="L52" s="14"/>
      <c r="M52" s="14"/>
      <c r="N52" s="14"/>
      <c r="O52" s="14"/>
      <c r="P52" s="14"/>
      <c r="Q52" s="14"/>
      <c r="R52" s="14"/>
      <c r="S52" s="14"/>
      <c r="T52" s="14"/>
      <c r="U52" s="14"/>
      <c r="V52" s="14"/>
      <c r="W52" s="14"/>
      <c r="X52" s="14"/>
      <c r="Y52" s="14"/>
      <c r="Z52" s="14"/>
      <c r="AA52" s="14"/>
      <c r="AB52" s="14"/>
    </row>
    <row r="53" spans="1:28" s="15" customFormat="1" x14ac:dyDescent="0.2">
      <c r="A53" s="14"/>
      <c r="B53" s="554"/>
      <c r="C53" s="413"/>
      <c r="D53" s="413"/>
      <c r="E53" s="413"/>
      <c r="F53" s="413"/>
      <c r="G53" s="413"/>
      <c r="H53" s="555"/>
      <c r="I53" s="16"/>
      <c r="J53" s="14"/>
      <c r="K53" s="14"/>
      <c r="L53" s="14"/>
      <c r="M53" s="14"/>
      <c r="N53" s="14"/>
      <c r="O53" s="14"/>
      <c r="P53" s="14"/>
      <c r="Q53" s="14"/>
      <c r="R53" s="14"/>
      <c r="S53" s="14"/>
      <c r="T53" s="14"/>
      <c r="U53" s="14"/>
      <c r="V53" s="14"/>
      <c r="W53" s="14"/>
      <c r="X53" s="14"/>
      <c r="Y53" s="14"/>
      <c r="Z53" s="14"/>
      <c r="AA53" s="14"/>
      <c r="AB53" s="14"/>
    </row>
    <row r="54" spans="1:28" s="15" customFormat="1" x14ac:dyDescent="0.2">
      <c r="A54" s="14"/>
      <c r="B54" s="554"/>
      <c r="C54" s="413"/>
      <c r="D54" s="413"/>
      <c r="E54" s="413"/>
      <c r="F54" s="413"/>
      <c r="G54" s="413"/>
      <c r="H54" s="555"/>
      <c r="I54" s="16"/>
      <c r="J54" s="14"/>
      <c r="K54" s="14"/>
      <c r="L54" s="14"/>
      <c r="M54" s="14"/>
      <c r="N54" s="14"/>
      <c r="O54" s="14"/>
      <c r="P54" s="14"/>
      <c r="Q54" s="14"/>
      <c r="R54" s="14"/>
      <c r="S54" s="14"/>
      <c r="T54" s="14"/>
      <c r="U54" s="14"/>
      <c r="V54" s="14"/>
      <c r="W54" s="14"/>
      <c r="X54" s="14"/>
      <c r="Y54" s="14"/>
      <c r="Z54" s="14"/>
      <c r="AA54" s="14"/>
      <c r="AB54" s="14"/>
    </row>
    <row r="55" spans="1:28" s="15" customFormat="1" x14ac:dyDescent="0.2">
      <c r="A55" s="14"/>
      <c r="B55" s="554"/>
      <c r="C55" s="413"/>
      <c r="D55" s="413"/>
      <c r="E55" s="413"/>
      <c r="F55" s="413"/>
      <c r="G55" s="413"/>
      <c r="H55" s="555"/>
      <c r="I55" s="16"/>
      <c r="J55" s="14"/>
      <c r="K55" s="14"/>
      <c r="L55" s="14"/>
      <c r="M55" s="14"/>
      <c r="N55" s="14"/>
      <c r="O55" s="14"/>
      <c r="P55" s="14"/>
      <c r="Q55" s="14"/>
      <c r="R55" s="14"/>
      <c r="S55" s="14"/>
      <c r="T55" s="14"/>
      <c r="U55" s="14"/>
      <c r="V55" s="14"/>
      <c r="W55" s="14"/>
      <c r="X55" s="14"/>
      <c r="Y55" s="14"/>
      <c r="Z55" s="14"/>
      <c r="AA55" s="14"/>
      <c r="AB55" s="14"/>
    </row>
    <row r="56" spans="1:28" s="15" customFormat="1" ht="26.25" customHeight="1" x14ac:dyDescent="0.2">
      <c r="A56" s="14"/>
      <c r="B56" s="556"/>
      <c r="C56" s="557"/>
      <c r="D56" s="557"/>
      <c r="E56" s="557"/>
      <c r="F56" s="557"/>
      <c r="G56" s="557"/>
      <c r="H56" s="558"/>
      <c r="I56" s="16"/>
      <c r="J56" s="14"/>
      <c r="K56" s="14"/>
      <c r="L56" s="14"/>
      <c r="M56" s="14"/>
      <c r="N56" s="14"/>
      <c r="O56" s="14"/>
      <c r="P56" s="14"/>
      <c r="Q56" s="14"/>
      <c r="R56" s="14"/>
      <c r="S56" s="14"/>
      <c r="T56" s="14"/>
      <c r="U56" s="14"/>
      <c r="V56" s="14"/>
      <c r="W56" s="14"/>
      <c r="X56" s="14"/>
      <c r="Y56" s="14"/>
      <c r="Z56" s="14"/>
      <c r="AA56" s="14"/>
      <c r="AB56" s="14"/>
    </row>
    <row r="57" spans="1:28" s="15" customFormat="1" x14ac:dyDescent="0.2">
      <c r="A57" s="14"/>
      <c r="B57" s="252"/>
      <c r="C57" s="252"/>
      <c r="D57" s="252"/>
      <c r="E57" s="252"/>
      <c r="F57" s="252"/>
      <c r="G57" s="252"/>
      <c r="H57" s="252"/>
      <c r="I57" s="16"/>
      <c r="J57" s="14"/>
      <c r="K57" s="14"/>
      <c r="L57" s="14"/>
      <c r="M57" s="14"/>
      <c r="N57" s="14"/>
      <c r="O57" s="14"/>
      <c r="P57" s="14"/>
      <c r="Q57" s="14"/>
      <c r="R57" s="14"/>
      <c r="S57" s="14"/>
      <c r="T57" s="14"/>
      <c r="U57" s="14"/>
      <c r="V57" s="14"/>
      <c r="W57" s="14"/>
      <c r="X57" s="14"/>
      <c r="Y57" s="14"/>
      <c r="Z57" s="14"/>
      <c r="AA57" s="14"/>
      <c r="AB57" s="14"/>
    </row>
    <row r="58" spans="1:28" s="15" customFormat="1" x14ac:dyDescent="0.2">
      <c r="A58" s="14"/>
      <c r="B58" s="252"/>
      <c r="C58" s="252"/>
      <c r="D58" s="252"/>
      <c r="E58" s="252"/>
      <c r="F58" s="252"/>
      <c r="G58" s="252"/>
      <c r="H58" s="252"/>
      <c r="I58" s="16"/>
      <c r="J58" s="14"/>
      <c r="K58" s="14"/>
      <c r="L58" s="14"/>
      <c r="M58" s="14"/>
      <c r="N58" s="14"/>
      <c r="O58" s="14"/>
      <c r="P58" s="14"/>
      <c r="Q58" s="14"/>
      <c r="R58" s="14"/>
      <c r="S58" s="14"/>
      <c r="T58" s="14"/>
      <c r="U58" s="14"/>
      <c r="V58" s="14"/>
      <c r="W58" s="14"/>
      <c r="X58" s="14"/>
      <c r="Y58" s="14"/>
      <c r="Z58" s="14"/>
      <c r="AA58" s="14"/>
      <c r="AB58" s="14"/>
    </row>
    <row r="59" spans="1:28" s="137" customFormat="1" x14ac:dyDescent="0.2">
      <c r="A59" s="135"/>
      <c r="C59" s="138"/>
      <c r="D59" s="139"/>
      <c r="E59" s="139"/>
      <c r="F59" s="139"/>
      <c r="G59" s="139"/>
      <c r="H59" s="139"/>
      <c r="I59" s="136"/>
      <c r="J59" s="135"/>
      <c r="K59" s="135"/>
      <c r="L59" s="135"/>
      <c r="M59" s="135"/>
      <c r="N59" s="135"/>
      <c r="O59" s="135"/>
      <c r="P59" s="135"/>
      <c r="Q59" s="135"/>
      <c r="R59" s="135"/>
      <c r="S59" s="135"/>
      <c r="T59" s="135"/>
      <c r="U59" s="135"/>
      <c r="V59" s="135"/>
      <c r="W59" s="135"/>
      <c r="X59" s="135"/>
      <c r="Y59" s="135"/>
      <c r="Z59" s="135"/>
      <c r="AA59" s="135"/>
      <c r="AB59" s="135"/>
    </row>
    <row r="60" spans="1:28" s="137" customFormat="1" x14ac:dyDescent="0.2">
      <c r="A60" s="135"/>
      <c r="B60" s="551" t="s">
        <v>396</v>
      </c>
      <c r="C60" s="552"/>
      <c r="D60" s="552"/>
      <c r="E60" s="552"/>
      <c r="F60" s="552"/>
      <c r="G60" s="552"/>
      <c r="H60" s="553"/>
      <c r="I60" s="136"/>
      <c r="J60" s="135"/>
      <c r="K60" s="135"/>
      <c r="L60" s="135"/>
      <c r="M60" s="135"/>
      <c r="N60" s="135"/>
      <c r="O60" s="135"/>
      <c r="P60" s="135"/>
      <c r="Q60" s="135"/>
      <c r="R60" s="135"/>
      <c r="S60" s="135"/>
      <c r="T60" s="135"/>
      <c r="U60" s="135"/>
      <c r="V60" s="135"/>
      <c r="W60" s="135"/>
      <c r="X60" s="135"/>
      <c r="Y60" s="135"/>
      <c r="Z60" s="135"/>
      <c r="AA60" s="135"/>
      <c r="AB60" s="135"/>
    </row>
    <row r="61" spans="1:28" s="137" customFormat="1" x14ac:dyDescent="0.2">
      <c r="A61" s="135"/>
      <c r="B61" s="554"/>
      <c r="C61" s="413"/>
      <c r="D61" s="413"/>
      <c r="E61" s="413"/>
      <c r="F61" s="413"/>
      <c r="G61" s="413"/>
      <c r="H61" s="555"/>
      <c r="I61" s="136"/>
      <c r="J61" s="135"/>
      <c r="K61" s="135"/>
      <c r="L61" s="135"/>
      <c r="M61" s="135"/>
      <c r="N61" s="135"/>
      <c r="O61" s="135"/>
      <c r="P61" s="135"/>
      <c r="Q61" s="135"/>
      <c r="R61" s="135"/>
      <c r="S61" s="135"/>
      <c r="T61" s="135"/>
      <c r="U61" s="135"/>
      <c r="V61" s="135"/>
      <c r="W61" s="135"/>
      <c r="X61" s="135"/>
      <c r="Y61" s="135"/>
      <c r="Z61" s="135"/>
      <c r="AA61" s="135"/>
      <c r="AB61" s="135"/>
    </row>
    <row r="62" spans="1:28" s="137" customFormat="1" x14ac:dyDescent="0.2">
      <c r="A62" s="135"/>
      <c r="B62" s="554"/>
      <c r="C62" s="413"/>
      <c r="D62" s="413"/>
      <c r="E62" s="413"/>
      <c r="F62" s="413"/>
      <c r="G62" s="413"/>
      <c r="H62" s="555"/>
      <c r="I62" s="136"/>
      <c r="J62" s="135"/>
      <c r="K62" s="135"/>
      <c r="L62" s="135"/>
      <c r="M62" s="135"/>
      <c r="N62" s="135"/>
      <c r="O62" s="135"/>
      <c r="P62" s="135"/>
      <c r="Q62" s="135"/>
      <c r="R62" s="135"/>
      <c r="S62" s="135"/>
      <c r="T62" s="135"/>
      <c r="U62" s="135"/>
      <c r="V62" s="135"/>
      <c r="W62" s="135"/>
      <c r="X62" s="135"/>
      <c r="Y62" s="135"/>
      <c r="Z62" s="135"/>
      <c r="AA62" s="135"/>
      <c r="AB62" s="135"/>
    </row>
    <row r="63" spans="1:28" s="137" customFormat="1" x14ac:dyDescent="0.2">
      <c r="A63" s="135"/>
      <c r="B63" s="554"/>
      <c r="C63" s="413"/>
      <c r="D63" s="413"/>
      <c r="E63" s="413"/>
      <c r="F63" s="413"/>
      <c r="G63" s="413"/>
      <c r="H63" s="555"/>
      <c r="I63" s="136"/>
      <c r="J63" s="135"/>
      <c r="K63" s="135"/>
      <c r="L63" s="135"/>
      <c r="M63" s="135"/>
      <c r="N63" s="135"/>
      <c r="O63" s="135"/>
      <c r="P63" s="135"/>
      <c r="Q63" s="135"/>
      <c r="R63" s="135"/>
      <c r="S63" s="135"/>
      <c r="T63" s="135"/>
      <c r="U63" s="135"/>
      <c r="V63" s="135"/>
      <c r="W63" s="135"/>
      <c r="X63" s="135"/>
      <c r="Y63" s="135"/>
      <c r="Z63" s="135"/>
      <c r="AA63" s="135"/>
      <c r="AB63" s="135"/>
    </row>
    <row r="64" spans="1:28" s="137" customFormat="1" x14ac:dyDescent="0.2">
      <c r="A64" s="135"/>
      <c r="B64" s="554"/>
      <c r="C64" s="413"/>
      <c r="D64" s="413"/>
      <c r="E64" s="413"/>
      <c r="F64" s="413"/>
      <c r="G64" s="413"/>
      <c r="H64" s="555"/>
      <c r="I64" s="136"/>
      <c r="J64" s="135"/>
      <c r="K64" s="135"/>
      <c r="L64" s="135"/>
      <c r="M64" s="135"/>
      <c r="N64" s="135"/>
      <c r="O64" s="135"/>
      <c r="P64" s="135"/>
      <c r="Q64" s="135"/>
      <c r="R64" s="135"/>
      <c r="S64" s="135"/>
      <c r="T64" s="135"/>
      <c r="U64" s="135"/>
      <c r="V64" s="135"/>
      <c r="W64" s="135"/>
      <c r="X64" s="135"/>
      <c r="Y64" s="135"/>
      <c r="Z64" s="135"/>
      <c r="AA64" s="135"/>
      <c r="AB64" s="135"/>
    </row>
    <row r="65" spans="1:28" s="137" customFormat="1" x14ac:dyDescent="0.2">
      <c r="A65" s="135"/>
      <c r="B65" s="554"/>
      <c r="C65" s="413"/>
      <c r="D65" s="413"/>
      <c r="E65" s="413"/>
      <c r="F65" s="413"/>
      <c r="G65" s="413"/>
      <c r="H65" s="555"/>
      <c r="I65" s="136"/>
      <c r="J65" s="135"/>
      <c r="K65" s="135"/>
      <c r="L65" s="135"/>
      <c r="M65" s="135"/>
      <c r="N65" s="135"/>
      <c r="O65" s="135"/>
      <c r="P65" s="135"/>
      <c r="Q65" s="135"/>
      <c r="R65" s="135"/>
      <c r="S65" s="135"/>
      <c r="T65" s="135"/>
      <c r="U65" s="135"/>
      <c r="V65" s="135"/>
      <c r="W65" s="135"/>
      <c r="X65" s="135"/>
      <c r="Y65" s="135"/>
      <c r="Z65" s="135"/>
      <c r="AA65" s="135"/>
      <c r="AB65" s="135"/>
    </row>
    <row r="66" spans="1:28" s="137" customFormat="1" x14ac:dyDescent="0.2">
      <c r="A66" s="135"/>
      <c r="B66" s="554"/>
      <c r="C66" s="413"/>
      <c r="D66" s="413"/>
      <c r="E66" s="413"/>
      <c r="F66" s="413"/>
      <c r="G66" s="413"/>
      <c r="H66" s="555"/>
      <c r="I66" s="136"/>
      <c r="J66" s="135"/>
      <c r="K66" s="135"/>
      <c r="L66" s="135"/>
      <c r="M66" s="135"/>
      <c r="N66" s="135"/>
      <c r="O66" s="135"/>
      <c r="P66" s="135"/>
      <c r="Q66" s="135"/>
      <c r="R66" s="135"/>
      <c r="S66" s="135"/>
      <c r="T66" s="135"/>
      <c r="U66" s="135"/>
      <c r="V66" s="135"/>
      <c r="W66" s="135"/>
      <c r="X66" s="135"/>
      <c r="Y66" s="135"/>
      <c r="Z66" s="135"/>
      <c r="AA66" s="135"/>
      <c r="AB66" s="135"/>
    </row>
    <row r="67" spans="1:28" s="137" customFormat="1" x14ac:dyDescent="0.2">
      <c r="A67" s="135"/>
      <c r="B67" s="554"/>
      <c r="C67" s="413"/>
      <c r="D67" s="413"/>
      <c r="E67" s="413"/>
      <c r="F67" s="413"/>
      <c r="G67" s="413"/>
      <c r="H67" s="555"/>
      <c r="I67" s="136"/>
      <c r="J67" s="135"/>
      <c r="K67" s="135"/>
      <c r="L67" s="135"/>
      <c r="M67" s="135"/>
      <c r="N67" s="135"/>
      <c r="O67" s="135"/>
      <c r="P67" s="135"/>
      <c r="Q67" s="135"/>
      <c r="R67" s="135"/>
      <c r="S67" s="135"/>
      <c r="T67" s="135"/>
      <c r="U67" s="135"/>
      <c r="V67" s="135"/>
      <c r="W67" s="135"/>
      <c r="X67" s="135"/>
      <c r="Y67" s="135"/>
      <c r="Z67" s="135"/>
      <c r="AA67" s="135"/>
      <c r="AB67" s="135"/>
    </row>
    <row r="68" spans="1:28" s="137" customFormat="1" x14ac:dyDescent="0.2">
      <c r="A68" s="135"/>
      <c r="B68" s="554"/>
      <c r="C68" s="413"/>
      <c r="D68" s="413"/>
      <c r="E68" s="413"/>
      <c r="F68" s="413"/>
      <c r="G68" s="413"/>
      <c r="H68" s="555"/>
      <c r="I68" s="136"/>
      <c r="J68" s="135"/>
      <c r="K68" s="135"/>
      <c r="L68" s="135"/>
      <c r="M68" s="135"/>
      <c r="N68" s="135"/>
      <c r="O68" s="135"/>
      <c r="P68" s="135"/>
      <c r="Q68" s="135"/>
      <c r="R68" s="135"/>
      <c r="S68" s="135"/>
      <c r="T68" s="135"/>
      <c r="U68" s="135"/>
      <c r="V68" s="135"/>
      <c r="W68" s="135"/>
      <c r="X68" s="135"/>
      <c r="Y68" s="135"/>
      <c r="Z68" s="135"/>
      <c r="AA68" s="135"/>
      <c r="AB68" s="135"/>
    </row>
    <row r="69" spans="1:28" s="137" customFormat="1" x14ac:dyDescent="0.2">
      <c r="A69" s="135"/>
      <c r="B69" s="554"/>
      <c r="C69" s="413"/>
      <c r="D69" s="413"/>
      <c r="E69" s="413"/>
      <c r="F69" s="413"/>
      <c r="G69" s="413"/>
      <c r="H69" s="555"/>
      <c r="I69" s="136"/>
      <c r="J69" s="135"/>
      <c r="K69" s="135"/>
      <c r="L69" s="135"/>
      <c r="M69" s="135"/>
      <c r="N69" s="135"/>
      <c r="O69" s="135"/>
      <c r="P69" s="135"/>
      <c r="Q69" s="135"/>
      <c r="R69" s="135"/>
      <c r="S69" s="135"/>
      <c r="T69" s="135"/>
      <c r="U69" s="135"/>
      <c r="V69" s="135"/>
      <c r="W69" s="135"/>
      <c r="X69" s="135"/>
      <c r="Y69" s="135"/>
      <c r="Z69" s="135"/>
      <c r="AA69" s="135"/>
      <c r="AB69" s="135"/>
    </row>
    <row r="70" spans="1:28" s="137" customFormat="1" x14ac:dyDescent="0.2">
      <c r="A70" s="135"/>
      <c r="B70" s="554"/>
      <c r="C70" s="413"/>
      <c r="D70" s="413"/>
      <c r="E70" s="413"/>
      <c r="F70" s="413"/>
      <c r="G70" s="413"/>
      <c r="H70" s="555"/>
      <c r="I70" s="136"/>
      <c r="J70" s="135"/>
      <c r="K70" s="135"/>
      <c r="L70" s="135"/>
      <c r="M70" s="135"/>
      <c r="N70" s="135"/>
      <c r="O70" s="135"/>
      <c r="P70" s="135"/>
      <c r="Q70" s="135"/>
      <c r="R70" s="135"/>
      <c r="S70" s="135"/>
      <c r="T70" s="135"/>
      <c r="U70" s="135"/>
      <c r="V70" s="135"/>
      <c r="W70" s="135"/>
      <c r="X70" s="135"/>
      <c r="Y70" s="135"/>
      <c r="Z70" s="135"/>
      <c r="AA70" s="135"/>
      <c r="AB70" s="135"/>
    </row>
    <row r="71" spans="1:28" s="137" customFormat="1" x14ac:dyDescent="0.2">
      <c r="A71" s="135"/>
      <c r="B71" s="554"/>
      <c r="C71" s="413"/>
      <c r="D71" s="413"/>
      <c r="E71" s="413"/>
      <c r="F71" s="413"/>
      <c r="G71" s="413"/>
      <c r="H71" s="555"/>
      <c r="I71" s="136"/>
      <c r="J71" s="135"/>
      <c r="K71" s="135"/>
      <c r="L71" s="135"/>
      <c r="M71" s="135"/>
      <c r="N71" s="135"/>
      <c r="O71" s="135"/>
      <c r="P71" s="135"/>
      <c r="Q71" s="135"/>
      <c r="R71" s="135"/>
      <c r="S71" s="135"/>
      <c r="T71" s="135"/>
      <c r="U71" s="135"/>
      <c r="V71" s="135"/>
      <c r="W71" s="135"/>
      <c r="X71" s="135"/>
      <c r="Y71" s="135"/>
      <c r="Z71" s="135"/>
      <c r="AA71" s="135"/>
      <c r="AB71" s="135"/>
    </row>
    <row r="72" spans="1:28" s="137" customFormat="1" x14ac:dyDescent="0.2">
      <c r="A72" s="135"/>
      <c r="B72" s="554"/>
      <c r="C72" s="413"/>
      <c r="D72" s="413"/>
      <c r="E72" s="413"/>
      <c r="F72" s="413"/>
      <c r="G72" s="413"/>
      <c r="H72" s="555"/>
      <c r="I72" s="136"/>
      <c r="J72" s="135"/>
      <c r="K72" s="135"/>
      <c r="L72" s="135"/>
      <c r="M72" s="135"/>
      <c r="N72" s="135"/>
      <c r="O72" s="135"/>
      <c r="P72" s="135"/>
      <c r="Q72" s="135"/>
      <c r="R72" s="135"/>
      <c r="S72" s="135"/>
      <c r="T72" s="135"/>
      <c r="U72" s="135"/>
      <c r="V72" s="135"/>
      <c r="W72" s="135"/>
      <c r="X72" s="135"/>
      <c r="Y72" s="135"/>
      <c r="Z72" s="135"/>
      <c r="AA72" s="135"/>
      <c r="AB72" s="135"/>
    </row>
    <row r="73" spans="1:28" s="137" customFormat="1" x14ac:dyDescent="0.2">
      <c r="A73" s="135"/>
      <c r="B73" s="554"/>
      <c r="C73" s="413"/>
      <c r="D73" s="413"/>
      <c r="E73" s="413"/>
      <c r="F73" s="413"/>
      <c r="G73" s="413"/>
      <c r="H73" s="555"/>
      <c r="I73" s="136"/>
      <c r="J73" s="135"/>
      <c r="K73" s="135"/>
      <c r="L73" s="135"/>
      <c r="M73" s="135"/>
      <c r="N73" s="135"/>
      <c r="O73" s="135"/>
      <c r="P73" s="135"/>
      <c r="Q73" s="135"/>
      <c r="R73" s="135"/>
      <c r="S73" s="135"/>
      <c r="T73" s="135"/>
      <c r="U73" s="135"/>
      <c r="V73" s="135"/>
      <c r="W73" s="135"/>
      <c r="X73" s="135"/>
      <c r="Y73" s="135"/>
      <c r="Z73" s="135"/>
      <c r="AA73" s="135"/>
      <c r="AB73" s="135"/>
    </row>
    <row r="74" spans="1:28" s="137" customFormat="1" x14ac:dyDescent="0.2">
      <c r="A74" s="135"/>
      <c r="B74" s="554"/>
      <c r="C74" s="413"/>
      <c r="D74" s="413"/>
      <c r="E74" s="413"/>
      <c r="F74" s="413"/>
      <c r="G74" s="413"/>
      <c r="H74" s="555"/>
      <c r="I74" s="136"/>
      <c r="J74" s="135"/>
      <c r="K74" s="135"/>
      <c r="L74" s="135"/>
      <c r="M74" s="135"/>
      <c r="N74" s="135"/>
      <c r="O74" s="135"/>
      <c r="P74" s="135"/>
      <c r="Q74" s="135"/>
      <c r="R74" s="135"/>
      <c r="S74" s="135"/>
      <c r="T74" s="135"/>
      <c r="U74" s="135"/>
      <c r="V74" s="135"/>
      <c r="W74" s="135"/>
      <c r="X74" s="135"/>
      <c r="Y74" s="135"/>
      <c r="Z74" s="135"/>
      <c r="AA74" s="135"/>
      <c r="AB74" s="135"/>
    </row>
    <row r="75" spans="1:28" s="137" customFormat="1" x14ac:dyDescent="0.2">
      <c r="A75" s="135"/>
      <c r="B75" s="554"/>
      <c r="C75" s="413"/>
      <c r="D75" s="413"/>
      <c r="E75" s="413"/>
      <c r="F75" s="413"/>
      <c r="G75" s="413"/>
      <c r="H75" s="555"/>
      <c r="I75" s="136"/>
      <c r="J75" s="135"/>
      <c r="K75" s="135"/>
      <c r="L75" s="135"/>
      <c r="M75" s="135"/>
      <c r="N75" s="135"/>
      <c r="O75" s="135"/>
      <c r="P75" s="135"/>
      <c r="Q75" s="135"/>
      <c r="R75" s="135"/>
      <c r="S75" s="135"/>
      <c r="T75" s="135"/>
      <c r="U75" s="135"/>
      <c r="V75" s="135"/>
      <c r="W75" s="135"/>
      <c r="X75" s="135"/>
      <c r="Y75" s="135"/>
      <c r="Z75" s="135"/>
      <c r="AA75" s="135"/>
      <c r="AB75" s="135"/>
    </row>
    <row r="76" spans="1:28" s="137" customFormat="1" x14ac:dyDescent="0.2">
      <c r="A76" s="135"/>
      <c r="B76" s="554"/>
      <c r="C76" s="413"/>
      <c r="D76" s="413"/>
      <c r="E76" s="413"/>
      <c r="F76" s="413"/>
      <c r="G76" s="413"/>
      <c r="H76" s="555"/>
      <c r="I76" s="136"/>
      <c r="J76" s="135"/>
      <c r="K76" s="135"/>
      <c r="L76" s="135"/>
      <c r="M76" s="135"/>
      <c r="N76" s="135"/>
      <c r="O76" s="135"/>
      <c r="P76" s="135"/>
      <c r="Q76" s="135"/>
      <c r="R76" s="135"/>
      <c r="S76" s="135"/>
      <c r="T76" s="135"/>
      <c r="U76" s="135"/>
      <c r="V76" s="135"/>
      <c r="W76" s="135"/>
      <c r="X76" s="135"/>
      <c r="Y76" s="135"/>
      <c r="Z76" s="135"/>
      <c r="AA76" s="135"/>
      <c r="AB76" s="135"/>
    </row>
    <row r="77" spans="1:28" s="137" customFormat="1" x14ac:dyDescent="0.2">
      <c r="A77" s="135"/>
      <c r="B77" s="556"/>
      <c r="C77" s="557"/>
      <c r="D77" s="557"/>
      <c r="E77" s="557"/>
      <c r="F77" s="557"/>
      <c r="G77" s="557"/>
      <c r="H77" s="558"/>
      <c r="I77" s="136"/>
      <c r="J77" s="135"/>
      <c r="K77" s="135"/>
      <c r="L77" s="135"/>
      <c r="M77" s="135"/>
      <c r="N77" s="135"/>
      <c r="O77" s="135"/>
      <c r="P77" s="135"/>
      <c r="Q77" s="135"/>
      <c r="R77" s="135"/>
      <c r="S77" s="135"/>
      <c r="T77" s="135"/>
      <c r="U77" s="135"/>
      <c r="V77" s="135"/>
      <c r="W77" s="135"/>
      <c r="X77" s="135"/>
      <c r="Y77" s="135"/>
      <c r="Z77" s="135"/>
      <c r="AA77" s="135"/>
      <c r="AB77" s="135"/>
    </row>
    <row r="78" spans="1:28" s="137" customFormat="1" x14ac:dyDescent="0.2">
      <c r="A78" s="135"/>
      <c r="B78" s="225"/>
      <c r="C78" s="225"/>
      <c r="D78" s="225"/>
      <c r="E78" s="225"/>
      <c r="F78" s="225"/>
      <c r="G78" s="225"/>
      <c r="H78" s="225"/>
      <c r="I78" s="136"/>
      <c r="J78" s="135"/>
      <c r="K78" s="135"/>
      <c r="L78" s="135"/>
      <c r="M78" s="135"/>
      <c r="N78" s="135"/>
      <c r="O78" s="135"/>
      <c r="P78" s="135"/>
      <c r="Q78" s="135"/>
      <c r="R78" s="135"/>
      <c r="S78" s="135"/>
      <c r="T78" s="135"/>
      <c r="U78" s="135"/>
      <c r="V78" s="135"/>
      <c r="W78" s="135"/>
      <c r="X78" s="135"/>
      <c r="Y78" s="135"/>
      <c r="Z78" s="135"/>
      <c r="AA78" s="135"/>
      <c r="AB78" s="135"/>
    </row>
    <row r="79" spans="1:28" s="137" customFormat="1" x14ac:dyDescent="0.2">
      <c r="A79" s="135"/>
      <c r="C79" s="138"/>
      <c r="D79" s="139"/>
      <c r="E79" s="139"/>
      <c r="F79" s="139"/>
      <c r="G79" s="139"/>
      <c r="H79" s="139"/>
      <c r="I79" s="136"/>
      <c r="J79" s="135"/>
      <c r="K79" s="135"/>
      <c r="L79" s="135"/>
      <c r="M79" s="135"/>
      <c r="N79" s="135"/>
      <c r="O79" s="135"/>
      <c r="P79" s="135"/>
      <c r="Q79" s="135"/>
      <c r="R79" s="135"/>
      <c r="S79" s="135"/>
      <c r="T79" s="135"/>
      <c r="U79" s="135"/>
      <c r="V79" s="135"/>
      <c r="W79" s="135"/>
      <c r="X79" s="135"/>
      <c r="Y79" s="135"/>
      <c r="Z79" s="135"/>
      <c r="AA79" s="135"/>
      <c r="AB79" s="135"/>
    </row>
    <row r="80" spans="1:28" s="137" customFormat="1" x14ac:dyDescent="0.2">
      <c r="A80" s="135"/>
      <c r="B80" s="543" t="s">
        <v>397</v>
      </c>
      <c r="C80" s="544"/>
      <c r="D80" s="544"/>
      <c r="E80" s="544"/>
      <c r="F80" s="544"/>
      <c r="G80" s="544"/>
      <c r="H80" s="545"/>
      <c r="I80" s="136"/>
      <c r="J80" s="135"/>
      <c r="K80" s="135"/>
      <c r="L80" s="135"/>
      <c r="M80" s="135"/>
      <c r="N80" s="135"/>
      <c r="O80" s="135"/>
      <c r="P80" s="135"/>
      <c r="Q80" s="135"/>
      <c r="R80" s="135"/>
      <c r="S80" s="135"/>
      <c r="T80" s="135"/>
      <c r="U80" s="135"/>
      <c r="V80" s="135"/>
      <c r="W80" s="135"/>
      <c r="X80" s="135"/>
      <c r="Y80" s="135"/>
      <c r="Z80" s="135"/>
      <c r="AA80" s="135"/>
      <c r="AB80" s="135"/>
    </row>
    <row r="81" spans="1:28" s="137" customFormat="1" x14ac:dyDescent="0.2">
      <c r="A81" s="135"/>
      <c r="B81" s="546"/>
      <c r="C81" s="327"/>
      <c r="D81" s="327"/>
      <c r="E81" s="327"/>
      <c r="F81" s="327"/>
      <c r="G81" s="327"/>
      <c r="H81" s="547"/>
      <c r="I81" s="136"/>
      <c r="J81" s="135"/>
      <c r="K81" s="135"/>
      <c r="L81" s="135"/>
      <c r="M81" s="135"/>
      <c r="N81" s="135"/>
      <c r="O81" s="135"/>
      <c r="P81" s="135"/>
      <c r="Q81" s="135"/>
      <c r="R81" s="135"/>
      <c r="S81" s="135"/>
      <c r="T81" s="135"/>
      <c r="U81" s="135"/>
      <c r="V81" s="135"/>
      <c r="W81" s="135"/>
      <c r="X81" s="135"/>
      <c r="Y81" s="135"/>
      <c r="Z81" s="135"/>
      <c r="AA81" s="135"/>
      <c r="AB81" s="135"/>
    </row>
    <row r="82" spans="1:28" s="137" customFormat="1" x14ac:dyDescent="0.2">
      <c r="A82" s="135"/>
      <c r="B82" s="546"/>
      <c r="C82" s="327"/>
      <c r="D82" s="327"/>
      <c r="E82" s="327"/>
      <c r="F82" s="327"/>
      <c r="G82" s="327"/>
      <c r="H82" s="547"/>
      <c r="I82" s="136"/>
      <c r="J82" s="135"/>
      <c r="K82" s="135"/>
      <c r="L82" s="135"/>
      <c r="M82" s="135"/>
      <c r="N82" s="135"/>
      <c r="O82" s="135"/>
      <c r="P82" s="135"/>
      <c r="Q82" s="135"/>
      <c r="R82" s="135"/>
      <c r="S82" s="135"/>
      <c r="T82" s="135"/>
      <c r="U82" s="135"/>
      <c r="V82" s="135"/>
      <c r="W82" s="135"/>
      <c r="X82" s="135"/>
      <c r="Y82" s="135"/>
      <c r="Z82" s="135"/>
      <c r="AA82" s="135"/>
      <c r="AB82" s="135"/>
    </row>
    <row r="83" spans="1:28" s="137" customFormat="1" x14ac:dyDescent="0.2">
      <c r="A83" s="135"/>
      <c r="B83" s="546"/>
      <c r="C83" s="327"/>
      <c r="D83" s="327"/>
      <c r="E83" s="327"/>
      <c r="F83" s="327"/>
      <c r="G83" s="327"/>
      <c r="H83" s="547"/>
      <c r="I83" s="136"/>
      <c r="J83" s="135"/>
      <c r="K83" s="135"/>
      <c r="L83" s="135"/>
      <c r="M83" s="135"/>
      <c r="N83" s="135"/>
      <c r="O83" s="135"/>
      <c r="P83" s="135"/>
      <c r="Q83" s="135"/>
      <c r="R83" s="135"/>
      <c r="S83" s="135"/>
      <c r="T83" s="135"/>
      <c r="U83" s="135"/>
      <c r="V83" s="135"/>
      <c r="W83" s="135"/>
      <c r="X83" s="135"/>
      <c r="Y83" s="135"/>
      <c r="Z83" s="135"/>
      <c r="AA83" s="135"/>
      <c r="AB83" s="135"/>
    </row>
    <row r="84" spans="1:28" s="137" customFormat="1" x14ac:dyDescent="0.2">
      <c r="A84" s="135"/>
      <c r="B84" s="546"/>
      <c r="C84" s="327"/>
      <c r="D84" s="327"/>
      <c r="E84" s="327"/>
      <c r="F84" s="327"/>
      <c r="G84" s="327"/>
      <c r="H84" s="547"/>
      <c r="I84" s="136"/>
      <c r="J84" s="135"/>
      <c r="K84" s="135"/>
      <c r="L84" s="135"/>
      <c r="M84" s="135"/>
      <c r="N84" s="135"/>
      <c r="O84" s="135"/>
      <c r="P84" s="135"/>
      <c r="Q84" s="135"/>
      <c r="R84" s="135"/>
      <c r="S84" s="135"/>
      <c r="T84" s="135"/>
      <c r="U84" s="135"/>
      <c r="V84" s="135"/>
      <c r="W84" s="135"/>
      <c r="X84" s="135"/>
      <c r="Y84" s="135"/>
      <c r="Z84" s="135"/>
      <c r="AA84" s="135"/>
      <c r="AB84" s="135"/>
    </row>
    <row r="85" spans="1:28" s="137" customFormat="1" x14ac:dyDescent="0.2">
      <c r="A85" s="135"/>
      <c r="B85" s="546"/>
      <c r="C85" s="327"/>
      <c r="D85" s="327"/>
      <c r="E85" s="327"/>
      <c r="F85" s="327"/>
      <c r="G85" s="327"/>
      <c r="H85" s="547"/>
      <c r="I85" s="136"/>
      <c r="J85" s="135"/>
      <c r="K85" s="135"/>
      <c r="L85" s="135"/>
      <c r="M85" s="135"/>
      <c r="N85" s="135"/>
      <c r="O85" s="135"/>
      <c r="P85" s="135"/>
      <c r="Q85" s="135"/>
      <c r="R85" s="135"/>
      <c r="S85" s="135"/>
      <c r="T85" s="135"/>
      <c r="U85" s="135"/>
      <c r="V85" s="135"/>
      <c r="W85" s="135"/>
      <c r="X85" s="135"/>
      <c r="Y85" s="135"/>
      <c r="Z85" s="135"/>
      <c r="AA85" s="135"/>
      <c r="AB85" s="135"/>
    </row>
    <row r="86" spans="1:28" s="137" customFormat="1" x14ac:dyDescent="0.2">
      <c r="A86" s="135"/>
      <c r="B86" s="546"/>
      <c r="C86" s="327"/>
      <c r="D86" s="327"/>
      <c r="E86" s="327"/>
      <c r="F86" s="327"/>
      <c r="G86" s="327"/>
      <c r="H86" s="547"/>
      <c r="I86" s="136"/>
      <c r="J86" s="135"/>
      <c r="K86" s="135"/>
      <c r="L86" s="135"/>
      <c r="M86" s="135"/>
      <c r="N86" s="135"/>
      <c r="O86" s="135"/>
      <c r="P86" s="135"/>
      <c r="Q86" s="135"/>
      <c r="R86" s="135"/>
      <c r="S86" s="135"/>
      <c r="T86" s="135"/>
      <c r="U86" s="135"/>
      <c r="V86" s="135"/>
      <c r="W86" s="135"/>
      <c r="X86" s="135"/>
      <c r="Y86" s="135"/>
      <c r="Z86" s="135"/>
      <c r="AA86" s="135"/>
      <c r="AB86" s="135"/>
    </row>
    <row r="87" spans="1:28" s="137" customFormat="1" x14ac:dyDescent="0.2">
      <c r="A87" s="135"/>
      <c r="B87" s="548"/>
      <c r="C87" s="549"/>
      <c r="D87" s="549"/>
      <c r="E87" s="549"/>
      <c r="F87" s="549"/>
      <c r="G87" s="549"/>
      <c r="H87" s="550"/>
      <c r="I87" s="136"/>
      <c r="J87" s="135"/>
      <c r="K87" s="135"/>
      <c r="L87" s="135"/>
      <c r="M87" s="135"/>
      <c r="N87" s="135"/>
      <c r="O87" s="135"/>
      <c r="P87" s="135"/>
      <c r="Q87" s="135"/>
      <c r="R87" s="135"/>
      <c r="S87" s="135"/>
      <c r="T87" s="135"/>
      <c r="U87" s="135"/>
      <c r="V87" s="135"/>
      <c r="W87" s="135"/>
      <c r="X87" s="135"/>
      <c r="Y87" s="135"/>
      <c r="Z87" s="135"/>
      <c r="AA87" s="135"/>
      <c r="AB87" s="135"/>
    </row>
    <row r="88" spans="1:28" s="137" customFormat="1" x14ac:dyDescent="0.2">
      <c r="A88" s="135"/>
      <c r="B88" s="226"/>
      <c r="C88" s="226"/>
      <c r="D88" s="226"/>
      <c r="E88" s="226"/>
      <c r="F88" s="226"/>
      <c r="G88" s="226"/>
      <c r="H88" s="226"/>
      <c r="I88" s="136"/>
      <c r="J88" s="135"/>
      <c r="K88" s="135"/>
      <c r="L88" s="135"/>
      <c r="M88" s="135"/>
      <c r="N88" s="135"/>
      <c r="O88" s="135"/>
      <c r="P88" s="135"/>
      <c r="Q88" s="135"/>
      <c r="R88" s="135"/>
      <c r="S88" s="135"/>
      <c r="T88" s="135"/>
      <c r="U88" s="135"/>
      <c r="V88" s="135"/>
      <c r="W88" s="135"/>
      <c r="X88" s="135"/>
      <c r="Y88" s="135"/>
      <c r="Z88" s="135"/>
      <c r="AA88" s="135"/>
      <c r="AB88" s="135"/>
    </row>
    <row r="89" spans="1:28" s="137" customFormat="1" x14ac:dyDescent="0.2">
      <c r="A89" s="135"/>
      <c r="B89" s="112"/>
      <c r="C89" s="218"/>
      <c r="D89" s="114"/>
      <c r="E89" s="114"/>
      <c r="F89" s="114"/>
      <c r="G89" s="114"/>
      <c r="H89" s="114"/>
      <c r="I89" s="136"/>
      <c r="J89" s="135"/>
      <c r="K89" s="135"/>
      <c r="L89" s="135"/>
      <c r="M89" s="135"/>
      <c r="N89" s="135"/>
      <c r="O89" s="135"/>
      <c r="P89" s="135"/>
      <c r="Q89" s="135"/>
      <c r="R89" s="135"/>
      <c r="S89" s="135"/>
      <c r="T89" s="135"/>
      <c r="U89" s="135"/>
      <c r="V89" s="135"/>
      <c r="W89" s="135"/>
      <c r="X89" s="135"/>
      <c r="Y89" s="135"/>
      <c r="Z89" s="135"/>
      <c r="AA89" s="135"/>
      <c r="AB89" s="135"/>
    </row>
    <row r="90" spans="1:28" s="137" customFormat="1" x14ac:dyDescent="0.2">
      <c r="A90" s="135"/>
      <c r="B90" s="543" t="s">
        <v>398</v>
      </c>
      <c r="C90" s="544"/>
      <c r="D90" s="544"/>
      <c r="E90" s="544"/>
      <c r="F90" s="544"/>
      <c r="G90" s="544"/>
      <c r="H90" s="545"/>
      <c r="I90" s="136"/>
      <c r="J90" s="135"/>
      <c r="K90" s="135"/>
      <c r="L90" s="135"/>
      <c r="M90" s="135"/>
      <c r="N90" s="135"/>
      <c r="O90" s="135"/>
      <c r="P90" s="135"/>
      <c r="Q90" s="135"/>
      <c r="R90" s="135"/>
      <c r="S90" s="135"/>
      <c r="T90" s="135"/>
      <c r="U90" s="135"/>
      <c r="V90" s="135"/>
      <c r="W90" s="135"/>
      <c r="X90" s="135"/>
      <c r="Y90" s="135"/>
      <c r="Z90" s="135"/>
      <c r="AA90" s="135"/>
      <c r="AB90" s="135"/>
    </row>
    <row r="91" spans="1:28" s="137" customFormat="1" x14ac:dyDescent="0.2">
      <c r="A91" s="135"/>
      <c r="B91" s="546"/>
      <c r="C91" s="327"/>
      <c r="D91" s="327"/>
      <c r="E91" s="327"/>
      <c r="F91" s="327"/>
      <c r="G91" s="327"/>
      <c r="H91" s="547"/>
      <c r="I91" s="136"/>
      <c r="J91" s="135"/>
      <c r="K91" s="135"/>
      <c r="L91" s="135"/>
      <c r="M91" s="135"/>
      <c r="N91" s="135"/>
      <c r="O91" s="135"/>
      <c r="P91" s="135"/>
      <c r="Q91" s="135"/>
      <c r="R91" s="135"/>
      <c r="S91" s="135"/>
      <c r="T91" s="135"/>
      <c r="U91" s="135"/>
      <c r="V91" s="135"/>
      <c r="W91" s="135"/>
      <c r="X91" s="135"/>
      <c r="Y91" s="135"/>
      <c r="Z91" s="135"/>
      <c r="AA91" s="135"/>
      <c r="AB91" s="135"/>
    </row>
    <row r="92" spans="1:28" s="137" customFormat="1" x14ac:dyDescent="0.2">
      <c r="A92" s="135"/>
      <c r="B92" s="546"/>
      <c r="C92" s="327"/>
      <c r="D92" s="327"/>
      <c r="E92" s="327"/>
      <c r="F92" s="327"/>
      <c r="G92" s="327"/>
      <c r="H92" s="547"/>
      <c r="I92" s="136"/>
      <c r="J92" s="135"/>
      <c r="K92" s="135"/>
      <c r="L92" s="135"/>
      <c r="M92" s="135"/>
      <c r="N92" s="135"/>
      <c r="O92" s="135"/>
      <c r="P92" s="135"/>
      <c r="Q92" s="135"/>
      <c r="R92" s="135"/>
      <c r="S92" s="135"/>
      <c r="T92" s="135"/>
      <c r="U92" s="135"/>
      <c r="V92" s="135"/>
      <c r="W92" s="135"/>
      <c r="X92" s="135"/>
      <c r="Y92" s="135"/>
      <c r="Z92" s="135"/>
      <c r="AA92" s="135"/>
      <c r="AB92" s="135"/>
    </row>
    <row r="93" spans="1:28" s="137" customFormat="1" x14ac:dyDescent="0.2">
      <c r="A93" s="135"/>
      <c r="B93" s="546"/>
      <c r="C93" s="327"/>
      <c r="D93" s="327"/>
      <c r="E93" s="327"/>
      <c r="F93" s="327"/>
      <c r="G93" s="327"/>
      <c r="H93" s="547"/>
      <c r="I93" s="136"/>
      <c r="J93" s="135"/>
      <c r="K93" s="135"/>
      <c r="L93" s="135"/>
      <c r="M93" s="135"/>
      <c r="N93" s="135"/>
      <c r="O93" s="135"/>
      <c r="P93" s="135"/>
      <c r="Q93" s="135"/>
      <c r="R93" s="135"/>
      <c r="S93" s="135"/>
      <c r="T93" s="135"/>
      <c r="U93" s="135"/>
      <c r="V93" s="135"/>
      <c r="W93" s="135"/>
      <c r="X93" s="135"/>
      <c r="Y93" s="135"/>
      <c r="Z93" s="135"/>
      <c r="AA93" s="135"/>
      <c r="AB93" s="135"/>
    </row>
    <row r="94" spans="1:28" s="137" customFormat="1" x14ac:dyDescent="0.2">
      <c r="A94" s="135"/>
      <c r="B94" s="546"/>
      <c r="C94" s="327"/>
      <c r="D94" s="327"/>
      <c r="E94" s="327"/>
      <c r="F94" s="327"/>
      <c r="G94" s="327"/>
      <c r="H94" s="547"/>
      <c r="I94" s="136"/>
      <c r="J94" s="135"/>
      <c r="K94" s="135"/>
      <c r="L94" s="135"/>
      <c r="M94" s="135"/>
      <c r="N94" s="135"/>
      <c r="O94" s="135"/>
      <c r="P94" s="135"/>
      <c r="Q94" s="135"/>
      <c r="R94" s="135"/>
      <c r="S94" s="135"/>
      <c r="T94" s="135"/>
      <c r="U94" s="135"/>
      <c r="V94" s="135"/>
      <c r="W94" s="135"/>
      <c r="X94" s="135"/>
      <c r="Y94" s="135"/>
      <c r="Z94" s="135"/>
      <c r="AA94" s="135"/>
      <c r="AB94" s="135"/>
    </row>
    <row r="95" spans="1:28" s="137" customFormat="1" x14ac:dyDescent="0.2">
      <c r="A95" s="135"/>
      <c r="B95" s="546"/>
      <c r="C95" s="327"/>
      <c r="D95" s="327"/>
      <c r="E95" s="327"/>
      <c r="F95" s="327"/>
      <c r="G95" s="327"/>
      <c r="H95" s="547"/>
      <c r="I95" s="136"/>
      <c r="J95" s="135"/>
      <c r="K95" s="135"/>
      <c r="L95" s="135"/>
      <c r="M95" s="135"/>
      <c r="N95" s="135"/>
      <c r="O95" s="135"/>
      <c r="P95" s="135"/>
      <c r="Q95" s="135"/>
      <c r="R95" s="135"/>
      <c r="S95" s="135"/>
      <c r="T95" s="135"/>
      <c r="U95" s="135"/>
      <c r="V95" s="135"/>
      <c r="W95" s="135"/>
      <c r="X95" s="135"/>
      <c r="Y95" s="135"/>
      <c r="Z95" s="135"/>
      <c r="AA95" s="135"/>
      <c r="AB95" s="135"/>
    </row>
    <row r="96" spans="1:28" s="137" customFormat="1" x14ac:dyDescent="0.2">
      <c r="A96" s="135"/>
      <c r="B96" s="546"/>
      <c r="C96" s="327"/>
      <c r="D96" s="327"/>
      <c r="E96" s="327"/>
      <c r="F96" s="327"/>
      <c r="G96" s="327"/>
      <c r="H96" s="547"/>
      <c r="I96" s="136"/>
      <c r="J96" s="135"/>
      <c r="K96" s="135"/>
      <c r="L96" s="135"/>
      <c r="M96" s="135"/>
      <c r="N96" s="135"/>
      <c r="O96" s="135"/>
      <c r="P96" s="135"/>
      <c r="Q96" s="135"/>
      <c r="R96" s="135"/>
      <c r="S96" s="135"/>
      <c r="T96" s="135"/>
      <c r="U96" s="135"/>
      <c r="V96" s="135"/>
      <c r="W96" s="135"/>
      <c r="X96" s="135"/>
      <c r="Y96" s="135"/>
      <c r="Z96" s="135"/>
      <c r="AA96" s="135"/>
      <c r="AB96" s="135"/>
    </row>
    <row r="97" spans="1:28" s="137" customFormat="1" x14ac:dyDescent="0.2">
      <c r="A97" s="135"/>
      <c r="B97" s="546"/>
      <c r="C97" s="327"/>
      <c r="D97" s="327"/>
      <c r="E97" s="327"/>
      <c r="F97" s="327"/>
      <c r="G97" s="327"/>
      <c r="H97" s="547"/>
      <c r="I97" s="136"/>
      <c r="J97" s="135"/>
      <c r="K97" s="135"/>
      <c r="L97" s="135"/>
      <c r="M97" s="135"/>
      <c r="N97" s="135"/>
      <c r="O97" s="135"/>
      <c r="P97" s="135"/>
      <c r="Q97" s="135"/>
      <c r="R97" s="135"/>
      <c r="S97" s="135"/>
      <c r="T97" s="135"/>
      <c r="U97" s="135"/>
      <c r="V97" s="135"/>
      <c r="W97" s="135"/>
      <c r="X97" s="135"/>
      <c r="Y97" s="135"/>
      <c r="Z97" s="135"/>
      <c r="AA97" s="135"/>
      <c r="AB97" s="135"/>
    </row>
    <row r="98" spans="1:28" s="137" customFormat="1" x14ac:dyDescent="0.2">
      <c r="A98" s="135"/>
      <c r="B98" s="546"/>
      <c r="C98" s="327"/>
      <c r="D98" s="327"/>
      <c r="E98" s="327"/>
      <c r="F98" s="327"/>
      <c r="G98" s="327"/>
      <c r="H98" s="547"/>
      <c r="I98" s="136"/>
      <c r="J98" s="135"/>
      <c r="K98" s="135"/>
      <c r="L98" s="135"/>
      <c r="M98" s="135"/>
      <c r="N98" s="135"/>
      <c r="O98" s="135"/>
      <c r="P98" s="135"/>
      <c r="Q98" s="135"/>
      <c r="R98" s="135"/>
      <c r="S98" s="135"/>
      <c r="T98" s="135"/>
      <c r="U98" s="135"/>
      <c r="V98" s="135"/>
      <c r="W98" s="135"/>
      <c r="X98" s="135"/>
      <c r="Y98" s="135"/>
      <c r="Z98" s="135"/>
      <c r="AA98" s="135"/>
      <c r="AB98" s="135"/>
    </row>
    <row r="99" spans="1:28" s="137" customFormat="1" x14ac:dyDescent="0.2">
      <c r="A99" s="135"/>
      <c r="B99" s="548"/>
      <c r="C99" s="549"/>
      <c r="D99" s="549"/>
      <c r="E99" s="549"/>
      <c r="F99" s="549"/>
      <c r="G99" s="549"/>
      <c r="H99" s="550"/>
      <c r="I99" s="136"/>
      <c r="J99" s="135"/>
      <c r="K99" s="135"/>
      <c r="L99" s="135"/>
      <c r="M99" s="135"/>
      <c r="N99" s="135"/>
      <c r="O99" s="135"/>
      <c r="P99" s="135"/>
      <c r="Q99" s="135"/>
      <c r="R99" s="135"/>
      <c r="S99" s="135"/>
      <c r="T99" s="135"/>
      <c r="U99" s="135"/>
      <c r="V99" s="135"/>
      <c r="W99" s="135"/>
      <c r="X99" s="135"/>
      <c r="Y99" s="135"/>
      <c r="Z99" s="135"/>
      <c r="AA99" s="135"/>
      <c r="AB99" s="135"/>
    </row>
    <row r="100" spans="1:28" s="137" customFormat="1" x14ac:dyDescent="0.2">
      <c r="A100" s="135"/>
      <c r="B100" s="225"/>
      <c r="C100" s="225"/>
      <c r="D100" s="225"/>
      <c r="E100" s="225"/>
      <c r="F100" s="225"/>
      <c r="G100" s="225"/>
      <c r="H100" s="225"/>
      <c r="I100" s="136"/>
      <c r="J100" s="135"/>
      <c r="K100" s="135"/>
      <c r="L100" s="135"/>
      <c r="M100" s="135"/>
      <c r="N100" s="135"/>
      <c r="O100" s="135"/>
      <c r="P100" s="135"/>
      <c r="Q100" s="135"/>
      <c r="R100" s="135"/>
      <c r="S100" s="135"/>
      <c r="T100" s="135"/>
      <c r="U100" s="135"/>
      <c r="V100" s="135"/>
      <c r="W100" s="135"/>
      <c r="X100" s="135"/>
      <c r="Y100" s="135"/>
      <c r="Z100" s="135"/>
      <c r="AA100" s="135"/>
      <c r="AB100" s="135"/>
    </row>
    <row r="101" spans="1:28" s="137" customFormat="1" x14ac:dyDescent="0.2">
      <c r="A101" s="135"/>
      <c r="B101" s="112"/>
      <c r="C101" s="218"/>
      <c r="D101" s="114"/>
      <c r="E101" s="114"/>
      <c r="F101" s="114"/>
      <c r="G101" s="114"/>
      <c r="H101" s="114"/>
      <c r="I101" s="136"/>
      <c r="J101" s="135"/>
      <c r="K101" s="135"/>
      <c r="L101" s="135"/>
      <c r="M101" s="135"/>
      <c r="N101" s="135"/>
      <c r="O101" s="135"/>
      <c r="P101" s="135"/>
      <c r="Q101" s="135"/>
      <c r="R101" s="135"/>
      <c r="S101" s="135"/>
      <c r="T101" s="135"/>
      <c r="U101" s="135"/>
      <c r="V101" s="135"/>
      <c r="W101" s="135"/>
      <c r="X101" s="135"/>
      <c r="Y101" s="135"/>
      <c r="Z101" s="135"/>
      <c r="AA101" s="135"/>
      <c r="AB101" s="135"/>
    </row>
    <row r="102" spans="1:28" s="137" customFormat="1" x14ac:dyDescent="0.2">
      <c r="A102" s="135"/>
      <c r="B102" s="551" t="s">
        <v>399</v>
      </c>
      <c r="C102" s="552"/>
      <c r="D102" s="552"/>
      <c r="E102" s="552"/>
      <c r="F102" s="552"/>
      <c r="G102" s="552"/>
      <c r="H102" s="553"/>
      <c r="I102" s="136"/>
      <c r="J102" s="135"/>
      <c r="K102" s="135"/>
      <c r="L102" s="135"/>
      <c r="M102" s="135"/>
      <c r="N102" s="135"/>
      <c r="O102" s="135"/>
      <c r="P102" s="135"/>
      <c r="Q102" s="135"/>
      <c r="R102" s="135"/>
      <c r="S102" s="135"/>
      <c r="T102" s="135"/>
      <c r="U102" s="135"/>
      <c r="V102" s="135"/>
      <c r="W102" s="135"/>
      <c r="X102" s="135"/>
      <c r="Y102" s="135"/>
      <c r="Z102" s="135"/>
      <c r="AA102" s="135"/>
      <c r="AB102" s="135"/>
    </row>
    <row r="103" spans="1:28" s="137" customFormat="1" x14ac:dyDescent="0.2">
      <c r="A103" s="135"/>
      <c r="B103" s="554"/>
      <c r="C103" s="413"/>
      <c r="D103" s="413"/>
      <c r="E103" s="413"/>
      <c r="F103" s="413"/>
      <c r="G103" s="413"/>
      <c r="H103" s="555"/>
      <c r="I103" s="136"/>
      <c r="J103" s="135"/>
      <c r="K103" s="135"/>
      <c r="L103" s="135"/>
      <c r="M103" s="135"/>
      <c r="N103" s="135"/>
      <c r="O103" s="135"/>
      <c r="P103" s="135"/>
      <c r="Q103" s="135"/>
      <c r="R103" s="135"/>
      <c r="S103" s="135"/>
      <c r="T103" s="135"/>
      <c r="U103" s="135"/>
      <c r="V103" s="135"/>
      <c r="W103" s="135"/>
      <c r="X103" s="135"/>
      <c r="Y103" s="135"/>
      <c r="Z103" s="135"/>
      <c r="AA103" s="135"/>
      <c r="AB103" s="135"/>
    </row>
    <row r="104" spans="1:28" s="137" customFormat="1" x14ac:dyDescent="0.2">
      <c r="A104" s="135"/>
      <c r="B104" s="554"/>
      <c r="C104" s="413"/>
      <c r="D104" s="413"/>
      <c r="E104" s="413"/>
      <c r="F104" s="413"/>
      <c r="G104" s="413"/>
      <c r="H104" s="555"/>
      <c r="I104" s="136"/>
      <c r="J104" s="135"/>
      <c r="K104" s="135"/>
      <c r="L104" s="135"/>
      <c r="M104" s="135"/>
      <c r="N104" s="135"/>
      <c r="O104" s="135"/>
      <c r="P104" s="135"/>
      <c r="Q104" s="135"/>
      <c r="R104" s="135"/>
      <c r="S104" s="135"/>
      <c r="T104" s="135"/>
      <c r="U104" s="135"/>
      <c r="V104" s="135"/>
      <c r="W104" s="135"/>
      <c r="X104" s="135"/>
      <c r="Y104" s="135"/>
      <c r="Z104" s="135"/>
      <c r="AA104" s="135"/>
      <c r="AB104" s="135"/>
    </row>
    <row r="105" spans="1:28" s="137" customFormat="1" x14ac:dyDescent="0.2">
      <c r="A105" s="135"/>
      <c r="B105" s="554"/>
      <c r="C105" s="413"/>
      <c r="D105" s="413"/>
      <c r="E105" s="413"/>
      <c r="F105" s="413"/>
      <c r="G105" s="413"/>
      <c r="H105" s="555"/>
      <c r="I105" s="136"/>
      <c r="J105" s="135"/>
      <c r="K105" s="135"/>
      <c r="L105" s="135"/>
      <c r="M105" s="135"/>
      <c r="N105" s="135"/>
      <c r="O105" s="135"/>
      <c r="P105" s="135"/>
      <c r="Q105" s="135"/>
      <c r="R105" s="135"/>
      <c r="S105" s="135"/>
      <c r="T105" s="135"/>
      <c r="U105" s="135"/>
      <c r="V105" s="135"/>
      <c r="W105" s="135"/>
      <c r="X105" s="135"/>
      <c r="Y105" s="135"/>
      <c r="Z105" s="135"/>
      <c r="AA105" s="135"/>
      <c r="AB105" s="135"/>
    </row>
    <row r="106" spans="1:28" s="137" customFormat="1" x14ac:dyDescent="0.2">
      <c r="A106" s="135"/>
      <c r="B106" s="554"/>
      <c r="C106" s="413"/>
      <c r="D106" s="413"/>
      <c r="E106" s="413"/>
      <c r="F106" s="413"/>
      <c r="G106" s="413"/>
      <c r="H106" s="555"/>
      <c r="I106" s="136"/>
      <c r="J106" s="135"/>
      <c r="K106" s="135"/>
      <c r="L106" s="135"/>
      <c r="M106" s="135"/>
      <c r="N106" s="135"/>
      <c r="O106" s="135"/>
      <c r="P106" s="135"/>
      <c r="Q106" s="135"/>
      <c r="R106" s="135"/>
      <c r="S106" s="135"/>
      <c r="T106" s="135"/>
      <c r="U106" s="135"/>
      <c r="V106" s="135"/>
      <c r="W106" s="135"/>
      <c r="X106" s="135"/>
      <c r="Y106" s="135"/>
      <c r="Z106" s="135"/>
      <c r="AA106" s="135"/>
      <c r="AB106" s="135"/>
    </row>
    <row r="107" spans="1:28" s="137" customFormat="1" x14ac:dyDescent="0.2">
      <c r="A107" s="135"/>
      <c r="B107" s="554"/>
      <c r="C107" s="413"/>
      <c r="D107" s="413"/>
      <c r="E107" s="413"/>
      <c r="F107" s="413"/>
      <c r="G107" s="413"/>
      <c r="H107" s="555"/>
      <c r="I107" s="136"/>
      <c r="J107" s="135"/>
      <c r="K107" s="135"/>
      <c r="L107" s="135"/>
      <c r="M107" s="135"/>
      <c r="N107" s="135"/>
      <c r="O107" s="135"/>
      <c r="P107" s="135"/>
      <c r="Q107" s="135"/>
      <c r="R107" s="135"/>
      <c r="S107" s="135"/>
      <c r="T107" s="135"/>
      <c r="U107" s="135"/>
      <c r="V107" s="135"/>
      <c r="W107" s="135"/>
      <c r="X107" s="135"/>
      <c r="Y107" s="135"/>
      <c r="Z107" s="135"/>
      <c r="AA107" s="135"/>
      <c r="AB107" s="135"/>
    </row>
    <row r="108" spans="1:28" s="137" customFormat="1" x14ac:dyDescent="0.2">
      <c r="A108" s="135"/>
      <c r="B108" s="554"/>
      <c r="C108" s="413"/>
      <c r="D108" s="413"/>
      <c r="E108" s="413"/>
      <c r="F108" s="413"/>
      <c r="G108" s="413"/>
      <c r="H108" s="555"/>
      <c r="I108" s="136"/>
      <c r="J108" s="135"/>
      <c r="K108" s="135"/>
      <c r="L108" s="135"/>
      <c r="M108" s="135"/>
      <c r="N108" s="135"/>
      <c r="O108" s="135"/>
      <c r="P108" s="135"/>
      <c r="Q108" s="135"/>
      <c r="R108" s="135"/>
      <c r="S108" s="135"/>
      <c r="T108" s="135"/>
      <c r="U108" s="135"/>
      <c r="V108" s="135"/>
      <c r="W108" s="135"/>
      <c r="X108" s="135"/>
      <c r="Y108" s="135"/>
      <c r="Z108" s="135"/>
      <c r="AA108" s="135"/>
      <c r="AB108" s="135"/>
    </row>
    <row r="109" spans="1:28" s="137" customFormat="1" x14ac:dyDescent="0.2">
      <c r="A109" s="135"/>
      <c r="B109" s="554"/>
      <c r="C109" s="413"/>
      <c r="D109" s="413"/>
      <c r="E109" s="413"/>
      <c r="F109" s="413"/>
      <c r="G109" s="413"/>
      <c r="H109" s="555"/>
      <c r="I109" s="136"/>
      <c r="J109" s="135"/>
      <c r="K109" s="135"/>
      <c r="L109" s="135"/>
      <c r="M109" s="135"/>
      <c r="N109" s="135"/>
      <c r="O109" s="135"/>
      <c r="P109" s="135"/>
      <c r="Q109" s="135"/>
      <c r="R109" s="135"/>
      <c r="S109" s="135"/>
      <c r="T109" s="135"/>
      <c r="U109" s="135"/>
      <c r="V109" s="135"/>
      <c r="W109" s="135"/>
      <c r="X109" s="135"/>
      <c r="Y109" s="135"/>
      <c r="Z109" s="135"/>
      <c r="AA109" s="135"/>
      <c r="AB109" s="135"/>
    </row>
    <row r="110" spans="1:28" s="137" customFormat="1" x14ac:dyDescent="0.2">
      <c r="A110" s="135"/>
      <c r="B110" s="554"/>
      <c r="C110" s="413"/>
      <c r="D110" s="413"/>
      <c r="E110" s="413"/>
      <c r="F110" s="413"/>
      <c r="G110" s="413"/>
      <c r="H110" s="555"/>
      <c r="I110" s="136"/>
      <c r="J110" s="135"/>
      <c r="K110" s="135"/>
      <c r="L110" s="135"/>
      <c r="M110" s="135"/>
      <c r="N110" s="135"/>
      <c r="O110" s="135"/>
      <c r="P110" s="135"/>
      <c r="Q110" s="135"/>
      <c r="R110" s="135"/>
      <c r="S110" s="135"/>
      <c r="T110" s="135"/>
      <c r="U110" s="135"/>
      <c r="V110" s="135"/>
      <c r="W110" s="135"/>
      <c r="X110" s="135"/>
      <c r="Y110" s="135"/>
      <c r="Z110" s="135"/>
      <c r="AA110" s="135"/>
      <c r="AB110" s="135"/>
    </row>
    <row r="111" spans="1:28" s="137" customFormat="1" x14ac:dyDescent="0.2">
      <c r="A111" s="135"/>
      <c r="B111" s="556"/>
      <c r="C111" s="557"/>
      <c r="D111" s="557"/>
      <c r="E111" s="557"/>
      <c r="F111" s="557"/>
      <c r="G111" s="557"/>
      <c r="H111" s="558"/>
      <c r="I111" s="136"/>
      <c r="J111" s="135"/>
      <c r="K111" s="135"/>
      <c r="L111" s="135"/>
      <c r="M111" s="135"/>
      <c r="N111" s="135"/>
      <c r="O111" s="135"/>
      <c r="P111" s="135"/>
      <c r="Q111" s="135"/>
      <c r="R111" s="135"/>
      <c r="S111" s="135"/>
      <c r="T111" s="135"/>
      <c r="U111" s="135"/>
      <c r="V111" s="135"/>
      <c r="W111" s="135"/>
      <c r="X111" s="135"/>
      <c r="Y111" s="135"/>
      <c r="Z111" s="135"/>
      <c r="AA111" s="135"/>
      <c r="AB111" s="135"/>
    </row>
    <row r="112" spans="1:28" s="137" customFormat="1" x14ac:dyDescent="0.2">
      <c r="A112" s="135"/>
      <c r="C112" s="138"/>
      <c r="D112" s="139"/>
      <c r="E112" s="139"/>
      <c r="F112" s="139"/>
      <c r="G112" s="139"/>
      <c r="H112" s="139"/>
      <c r="I112" s="136"/>
      <c r="J112" s="135"/>
      <c r="K112" s="135"/>
      <c r="L112" s="135"/>
      <c r="M112" s="135"/>
      <c r="N112" s="135"/>
      <c r="O112" s="135"/>
      <c r="P112" s="135"/>
      <c r="Q112" s="135"/>
      <c r="R112" s="135"/>
      <c r="S112" s="135"/>
      <c r="T112" s="135"/>
      <c r="U112" s="135"/>
      <c r="V112" s="135"/>
      <c r="W112" s="135"/>
      <c r="X112" s="135"/>
      <c r="Y112" s="135"/>
      <c r="Z112" s="135"/>
      <c r="AA112" s="135"/>
      <c r="AB112" s="135"/>
    </row>
    <row r="113" spans="1:28" s="137" customFormat="1" x14ac:dyDescent="0.2">
      <c r="A113" s="135"/>
      <c r="B113" s="559" t="s">
        <v>229</v>
      </c>
      <c r="C113" s="559"/>
      <c r="D113" s="559"/>
      <c r="E113" s="559"/>
      <c r="F113" s="559"/>
      <c r="G113" s="559"/>
      <c r="H113" s="559"/>
      <c r="I113" s="136"/>
      <c r="J113" s="135"/>
      <c r="K113" s="135"/>
      <c r="L113" s="135"/>
      <c r="M113" s="135"/>
      <c r="N113" s="135"/>
      <c r="O113" s="135"/>
      <c r="P113" s="135"/>
      <c r="Q113" s="135"/>
      <c r="R113" s="135"/>
      <c r="S113" s="135"/>
      <c r="T113" s="135"/>
      <c r="U113" s="135"/>
      <c r="V113" s="135"/>
      <c r="W113" s="135"/>
      <c r="X113" s="135"/>
      <c r="Y113" s="135"/>
      <c r="Z113" s="135"/>
      <c r="AA113" s="135"/>
      <c r="AB113" s="135"/>
    </row>
    <row r="114" spans="1:28" s="137" customFormat="1" x14ac:dyDescent="0.2">
      <c r="A114" s="135"/>
      <c r="B114" s="560"/>
      <c r="C114" s="560"/>
      <c r="D114" s="560"/>
      <c r="E114" s="560"/>
      <c r="F114" s="560"/>
      <c r="G114" s="560"/>
      <c r="H114" s="560"/>
      <c r="I114" s="136"/>
      <c r="J114" s="135"/>
      <c r="K114" s="135"/>
      <c r="L114" s="135"/>
      <c r="M114" s="135"/>
      <c r="N114" s="135"/>
      <c r="O114" s="135"/>
      <c r="P114" s="135"/>
      <c r="Q114" s="135"/>
      <c r="R114" s="135"/>
      <c r="S114" s="135"/>
      <c r="T114" s="135"/>
      <c r="U114" s="135"/>
      <c r="V114" s="135"/>
      <c r="W114" s="135"/>
      <c r="X114" s="135"/>
      <c r="Y114" s="135"/>
      <c r="Z114" s="135"/>
      <c r="AA114" s="135"/>
      <c r="AB114" s="135"/>
    </row>
    <row r="115" spans="1:28" s="137" customFormat="1" x14ac:dyDescent="0.2">
      <c r="A115" s="135"/>
      <c r="B115" s="560"/>
      <c r="C115" s="560"/>
      <c r="D115" s="560"/>
      <c r="E115" s="560"/>
      <c r="F115" s="560"/>
      <c r="G115" s="560"/>
      <c r="H115" s="560"/>
      <c r="I115" s="136"/>
      <c r="J115" s="135"/>
      <c r="K115" s="135"/>
      <c r="L115" s="135"/>
      <c r="M115" s="135"/>
      <c r="N115" s="135"/>
      <c r="O115" s="135"/>
      <c r="P115" s="135"/>
      <c r="Q115" s="135"/>
      <c r="R115" s="135"/>
      <c r="S115" s="135"/>
      <c r="T115" s="135"/>
      <c r="U115" s="135"/>
      <c r="V115" s="135"/>
      <c r="W115" s="135"/>
      <c r="X115" s="135"/>
      <c r="Y115" s="135"/>
      <c r="Z115" s="135"/>
      <c r="AA115" s="135"/>
      <c r="AB115" s="135"/>
    </row>
    <row r="116" spans="1:28" s="137" customFormat="1" x14ac:dyDescent="0.2">
      <c r="A116" s="135"/>
      <c r="B116" s="560"/>
      <c r="C116" s="560"/>
      <c r="D116" s="560"/>
      <c r="E116" s="560"/>
      <c r="F116" s="560"/>
      <c r="G116" s="560"/>
      <c r="H116" s="560"/>
      <c r="I116" s="136"/>
      <c r="J116" s="135"/>
      <c r="K116" s="135"/>
      <c r="L116" s="135"/>
      <c r="M116" s="135"/>
      <c r="N116" s="135"/>
      <c r="O116" s="135"/>
      <c r="P116" s="135"/>
      <c r="Q116" s="135"/>
      <c r="R116" s="135"/>
      <c r="S116" s="135"/>
      <c r="T116" s="135"/>
      <c r="U116" s="135"/>
      <c r="V116" s="135"/>
      <c r="W116" s="135"/>
      <c r="X116" s="135"/>
      <c r="Y116" s="135"/>
      <c r="Z116" s="135"/>
      <c r="AA116" s="135"/>
      <c r="AB116" s="135"/>
    </row>
    <row r="117" spans="1:28" s="137" customFormat="1" x14ac:dyDescent="0.2">
      <c r="A117" s="135"/>
      <c r="C117" s="138"/>
      <c r="D117" s="139"/>
      <c r="E117" s="139"/>
      <c r="F117" s="139"/>
      <c r="G117" s="139"/>
      <c r="H117" s="139"/>
      <c r="I117" s="136"/>
      <c r="J117" s="135"/>
      <c r="K117" s="135"/>
      <c r="L117" s="135"/>
      <c r="M117" s="135"/>
      <c r="N117" s="135"/>
      <c r="O117" s="135"/>
      <c r="P117" s="135"/>
      <c r="Q117" s="135"/>
      <c r="R117" s="135"/>
      <c r="S117" s="135"/>
      <c r="T117" s="135"/>
      <c r="U117" s="135"/>
      <c r="V117" s="135"/>
      <c r="W117" s="135"/>
      <c r="X117" s="135"/>
      <c r="Y117" s="135"/>
      <c r="Z117" s="135"/>
      <c r="AA117" s="135"/>
      <c r="AB117" s="135"/>
    </row>
    <row r="118" spans="1:28" s="137" customFormat="1" x14ac:dyDescent="0.2">
      <c r="A118" s="135"/>
      <c r="C118" s="138"/>
      <c r="D118" s="139"/>
      <c r="E118" s="139"/>
      <c r="F118" s="139"/>
      <c r="G118" s="139"/>
      <c r="H118" s="139"/>
      <c r="I118" s="136"/>
      <c r="J118" s="135"/>
      <c r="K118" s="135"/>
      <c r="L118" s="135"/>
      <c r="M118" s="135"/>
      <c r="N118" s="135"/>
      <c r="O118" s="135"/>
      <c r="P118" s="135"/>
      <c r="Q118" s="135"/>
      <c r="R118" s="135"/>
      <c r="S118" s="135"/>
      <c r="T118" s="135"/>
      <c r="U118" s="135"/>
      <c r="V118" s="135"/>
      <c r="W118" s="135"/>
      <c r="X118" s="135"/>
      <c r="Y118" s="135"/>
      <c r="Z118" s="135"/>
      <c r="AA118" s="135"/>
      <c r="AB118" s="135"/>
    </row>
    <row r="119" spans="1:28" s="137" customFormat="1" x14ac:dyDescent="0.2">
      <c r="A119" s="135"/>
      <c r="C119" s="138"/>
      <c r="D119" s="139"/>
      <c r="E119" s="139"/>
      <c r="F119" s="139"/>
      <c r="G119" s="139"/>
      <c r="H119" s="139"/>
      <c r="I119" s="136"/>
      <c r="J119" s="135"/>
      <c r="K119" s="135"/>
      <c r="L119" s="135"/>
      <c r="M119" s="135"/>
      <c r="N119" s="135"/>
      <c r="O119" s="135"/>
      <c r="P119" s="135"/>
      <c r="Q119" s="135"/>
      <c r="R119" s="135"/>
      <c r="S119" s="135"/>
      <c r="T119" s="135"/>
      <c r="U119" s="135"/>
      <c r="V119" s="135"/>
      <c r="W119" s="135"/>
      <c r="X119" s="135"/>
      <c r="Y119" s="135"/>
      <c r="Z119" s="135"/>
      <c r="AA119" s="135"/>
      <c r="AB119" s="135"/>
    </row>
    <row r="120" spans="1:28" s="137" customFormat="1" x14ac:dyDescent="0.2">
      <c r="A120" s="135"/>
      <c r="C120" s="138"/>
      <c r="D120" s="139"/>
      <c r="E120" s="139"/>
      <c r="F120" s="139"/>
      <c r="G120" s="139"/>
      <c r="H120" s="139"/>
      <c r="I120" s="136"/>
      <c r="J120" s="135"/>
      <c r="K120" s="135"/>
      <c r="L120" s="135"/>
      <c r="M120" s="135"/>
      <c r="N120" s="135"/>
      <c r="O120" s="135"/>
      <c r="P120" s="135"/>
      <c r="Q120" s="135"/>
      <c r="R120" s="135"/>
      <c r="S120" s="135"/>
      <c r="T120" s="135"/>
      <c r="U120" s="135"/>
      <c r="V120" s="135"/>
      <c r="W120" s="135"/>
      <c r="X120" s="135"/>
      <c r="Y120" s="135"/>
      <c r="Z120" s="135"/>
      <c r="AA120" s="135"/>
      <c r="AB120" s="135"/>
    </row>
    <row r="121" spans="1:28" s="137" customFormat="1" x14ac:dyDescent="0.2">
      <c r="A121" s="135"/>
      <c r="C121" s="138"/>
      <c r="D121" s="139"/>
      <c r="E121" s="139"/>
      <c r="F121" s="139"/>
      <c r="G121" s="139"/>
      <c r="H121" s="139"/>
      <c r="I121" s="136"/>
      <c r="J121" s="135"/>
      <c r="K121" s="135"/>
      <c r="L121" s="135"/>
      <c r="M121" s="135"/>
      <c r="N121" s="135"/>
      <c r="O121" s="135"/>
      <c r="P121" s="135"/>
      <c r="Q121" s="135"/>
      <c r="R121" s="135"/>
      <c r="S121" s="135"/>
      <c r="T121" s="135"/>
      <c r="U121" s="135"/>
      <c r="V121" s="135"/>
      <c r="W121" s="135"/>
      <c r="X121" s="135"/>
      <c r="Y121" s="135"/>
      <c r="Z121" s="135"/>
      <c r="AA121" s="135"/>
      <c r="AB121" s="135"/>
    </row>
    <row r="122" spans="1:28" s="137" customFormat="1" x14ac:dyDescent="0.2">
      <c r="A122" s="135"/>
      <c r="C122" s="138"/>
      <c r="D122" s="139"/>
      <c r="E122" s="139"/>
      <c r="F122" s="139"/>
      <c r="G122" s="139"/>
      <c r="H122" s="139"/>
      <c r="I122" s="136"/>
      <c r="J122" s="135"/>
      <c r="K122" s="135"/>
      <c r="L122" s="135"/>
      <c r="M122" s="135"/>
      <c r="N122" s="135"/>
      <c r="O122" s="135"/>
      <c r="P122" s="135"/>
      <c r="Q122" s="135"/>
      <c r="R122" s="135"/>
      <c r="S122" s="135"/>
      <c r="T122" s="135"/>
      <c r="U122" s="135"/>
      <c r="V122" s="135"/>
      <c r="W122" s="135"/>
      <c r="X122" s="135"/>
      <c r="Y122" s="135"/>
      <c r="Z122" s="135"/>
      <c r="AA122" s="135"/>
      <c r="AB122" s="135"/>
    </row>
    <row r="123" spans="1:28" s="137" customFormat="1" x14ac:dyDescent="0.2">
      <c r="A123" s="135"/>
      <c r="C123" s="138"/>
      <c r="D123" s="139"/>
      <c r="E123" s="139"/>
      <c r="F123" s="139"/>
      <c r="G123" s="139"/>
      <c r="H123" s="139"/>
      <c r="I123" s="136"/>
      <c r="J123" s="135"/>
      <c r="K123" s="135"/>
      <c r="L123" s="135"/>
      <c r="M123" s="135"/>
      <c r="N123" s="135"/>
      <c r="O123" s="135"/>
      <c r="P123" s="135"/>
      <c r="Q123" s="135"/>
      <c r="R123" s="135"/>
      <c r="S123" s="135"/>
      <c r="T123" s="135"/>
      <c r="U123" s="135"/>
      <c r="V123" s="135"/>
      <c r="W123" s="135"/>
      <c r="X123" s="135"/>
      <c r="Y123" s="135"/>
      <c r="Z123" s="135"/>
      <c r="AA123" s="135"/>
      <c r="AB123" s="135"/>
    </row>
    <row r="124" spans="1:28" s="137" customFormat="1" x14ac:dyDescent="0.2">
      <c r="A124" s="135"/>
      <c r="C124" s="138"/>
      <c r="D124" s="139"/>
      <c r="E124" s="139"/>
      <c r="F124" s="139"/>
      <c r="G124" s="139"/>
      <c r="H124" s="139"/>
      <c r="I124" s="136"/>
      <c r="J124" s="135"/>
      <c r="K124" s="135"/>
      <c r="L124" s="135"/>
      <c r="M124" s="135"/>
      <c r="N124" s="135"/>
      <c r="O124" s="135"/>
      <c r="P124" s="135"/>
      <c r="Q124" s="135"/>
      <c r="R124" s="135"/>
      <c r="S124" s="135"/>
      <c r="T124" s="135"/>
      <c r="U124" s="135"/>
      <c r="V124" s="135"/>
      <c r="W124" s="135"/>
      <c r="X124" s="135"/>
      <c r="Y124" s="135"/>
      <c r="Z124" s="135"/>
      <c r="AA124" s="135"/>
      <c r="AB124" s="135"/>
    </row>
    <row r="125" spans="1:28" s="137" customFormat="1" x14ac:dyDescent="0.2">
      <c r="A125" s="135"/>
      <c r="C125" s="138"/>
      <c r="D125" s="139"/>
      <c r="E125" s="139"/>
      <c r="F125" s="139"/>
      <c r="G125" s="139"/>
      <c r="H125" s="139"/>
      <c r="I125" s="136"/>
      <c r="J125" s="135"/>
      <c r="K125" s="135"/>
      <c r="L125" s="135"/>
      <c r="M125" s="135"/>
      <c r="N125" s="135"/>
      <c r="O125" s="135"/>
      <c r="P125" s="135"/>
      <c r="Q125" s="135"/>
      <c r="R125" s="135"/>
      <c r="S125" s="135"/>
      <c r="T125" s="135"/>
      <c r="U125" s="135"/>
      <c r="V125" s="135"/>
      <c r="W125" s="135"/>
      <c r="X125" s="135"/>
      <c r="Y125" s="135"/>
      <c r="Z125" s="135"/>
      <c r="AA125" s="135"/>
      <c r="AB125" s="135"/>
    </row>
    <row r="126" spans="1:28" s="137" customFormat="1" x14ac:dyDescent="0.2">
      <c r="A126" s="135"/>
      <c r="C126" s="138"/>
      <c r="D126" s="139"/>
      <c r="E126" s="139"/>
      <c r="F126" s="139"/>
      <c r="G126" s="139"/>
      <c r="H126" s="139"/>
      <c r="I126" s="136"/>
      <c r="J126" s="135"/>
      <c r="K126" s="135"/>
      <c r="L126" s="135"/>
      <c r="M126" s="135"/>
      <c r="N126" s="135"/>
      <c r="O126" s="135"/>
      <c r="P126" s="135"/>
      <c r="Q126" s="135"/>
      <c r="R126" s="135"/>
      <c r="S126" s="135"/>
      <c r="T126" s="135"/>
      <c r="U126" s="135"/>
      <c r="V126" s="135"/>
      <c r="W126" s="135"/>
      <c r="X126" s="135"/>
      <c r="Y126" s="135"/>
      <c r="Z126" s="135"/>
      <c r="AA126" s="135"/>
      <c r="AB126" s="135"/>
    </row>
    <row r="127" spans="1:28" s="137" customFormat="1" x14ac:dyDescent="0.2">
      <c r="A127" s="135"/>
      <c r="C127" s="138"/>
      <c r="D127" s="139"/>
      <c r="E127" s="139"/>
      <c r="F127" s="139"/>
      <c r="G127" s="139"/>
      <c r="H127" s="139"/>
      <c r="I127" s="136"/>
      <c r="J127" s="135"/>
      <c r="K127" s="135"/>
      <c r="L127" s="135"/>
      <c r="M127" s="135"/>
      <c r="N127" s="135"/>
      <c r="O127" s="135"/>
      <c r="P127" s="135"/>
      <c r="Q127" s="135"/>
      <c r="R127" s="135"/>
      <c r="S127" s="135"/>
      <c r="T127" s="135"/>
      <c r="U127" s="135"/>
      <c r="V127" s="135"/>
      <c r="W127" s="135"/>
      <c r="X127" s="135"/>
      <c r="Y127" s="135"/>
      <c r="Z127" s="135"/>
      <c r="AA127" s="135"/>
      <c r="AB127" s="135"/>
    </row>
    <row r="128" spans="1:28" s="137" customFormat="1" x14ac:dyDescent="0.2">
      <c r="A128" s="135"/>
      <c r="C128" s="138"/>
      <c r="D128" s="139"/>
      <c r="E128" s="139"/>
      <c r="F128" s="139"/>
      <c r="G128" s="139"/>
      <c r="H128" s="139"/>
      <c r="I128" s="136"/>
      <c r="J128" s="135"/>
      <c r="K128" s="135"/>
      <c r="L128" s="135"/>
      <c r="M128" s="135"/>
      <c r="N128" s="135"/>
      <c r="O128" s="135"/>
      <c r="P128" s="135"/>
      <c r="Q128" s="135"/>
      <c r="R128" s="135"/>
      <c r="S128" s="135"/>
      <c r="T128" s="135"/>
      <c r="U128" s="135"/>
      <c r="V128" s="135"/>
      <c r="W128" s="135"/>
      <c r="X128" s="135"/>
      <c r="Y128" s="135"/>
      <c r="Z128" s="135"/>
      <c r="AA128" s="135"/>
      <c r="AB128" s="135"/>
    </row>
    <row r="129" spans="1:28" s="137" customFormat="1" x14ac:dyDescent="0.2">
      <c r="A129" s="135"/>
      <c r="C129" s="138"/>
      <c r="D129" s="139"/>
      <c r="E129" s="139"/>
      <c r="F129" s="139"/>
      <c r="G129" s="139"/>
      <c r="H129" s="139"/>
      <c r="I129" s="136"/>
      <c r="J129" s="135"/>
      <c r="K129" s="135"/>
      <c r="L129" s="135"/>
      <c r="M129" s="135"/>
      <c r="N129" s="135"/>
      <c r="O129" s="135"/>
      <c r="P129" s="135"/>
      <c r="Q129" s="135"/>
      <c r="R129" s="135"/>
      <c r="S129" s="135"/>
      <c r="T129" s="135"/>
      <c r="U129" s="135"/>
      <c r="V129" s="135"/>
      <c r="W129" s="135"/>
      <c r="X129" s="135"/>
      <c r="Y129" s="135"/>
      <c r="Z129" s="135"/>
      <c r="AA129" s="135"/>
      <c r="AB129" s="135"/>
    </row>
    <row r="130" spans="1:28" s="137" customFormat="1" x14ac:dyDescent="0.2">
      <c r="A130" s="135"/>
      <c r="C130" s="138"/>
      <c r="D130" s="139"/>
      <c r="E130" s="139"/>
      <c r="F130" s="139"/>
      <c r="G130" s="139"/>
      <c r="H130" s="139"/>
      <c r="I130" s="136"/>
      <c r="J130" s="135"/>
      <c r="K130" s="135"/>
      <c r="L130" s="135"/>
      <c r="M130" s="135"/>
      <c r="N130" s="135"/>
      <c r="O130" s="135"/>
      <c r="P130" s="135"/>
      <c r="Q130" s="135"/>
      <c r="R130" s="135"/>
      <c r="S130" s="135"/>
      <c r="T130" s="135"/>
      <c r="U130" s="135"/>
      <c r="V130" s="135"/>
      <c r="W130" s="135"/>
      <c r="X130" s="135"/>
      <c r="Y130" s="135"/>
      <c r="Z130" s="135"/>
      <c r="AA130" s="135"/>
      <c r="AB130" s="135"/>
    </row>
    <row r="131" spans="1:28" s="137" customFormat="1" x14ac:dyDescent="0.2">
      <c r="A131" s="135"/>
      <c r="C131" s="138"/>
      <c r="D131" s="139"/>
      <c r="E131" s="139"/>
      <c r="F131" s="139"/>
      <c r="G131" s="139"/>
      <c r="H131" s="139"/>
      <c r="I131" s="136"/>
      <c r="J131" s="135"/>
      <c r="K131" s="135"/>
      <c r="L131" s="135"/>
      <c r="M131" s="135"/>
      <c r="N131" s="135"/>
      <c r="O131" s="135"/>
      <c r="P131" s="135"/>
      <c r="Q131" s="135"/>
      <c r="R131" s="135"/>
      <c r="S131" s="135"/>
      <c r="T131" s="135"/>
      <c r="U131" s="135"/>
      <c r="V131" s="135"/>
      <c r="W131" s="135"/>
      <c r="X131" s="135"/>
      <c r="Y131" s="135"/>
      <c r="Z131" s="135"/>
      <c r="AA131" s="135"/>
      <c r="AB131" s="135"/>
    </row>
    <row r="132" spans="1:28" s="137" customFormat="1" x14ac:dyDescent="0.2">
      <c r="A132" s="135"/>
      <c r="C132" s="138"/>
      <c r="D132" s="139"/>
      <c r="E132" s="139"/>
      <c r="F132" s="139"/>
      <c r="G132" s="139"/>
      <c r="H132" s="139"/>
      <c r="I132" s="136"/>
      <c r="J132" s="135"/>
      <c r="K132" s="135"/>
      <c r="L132" s="135"/>
      <c r="M132" s="135"/>
      <c r="N132" s="135"/>
      <c r="O132" s="135"/>
      <c r="P132" s="135"/>
      <c r="Q132" s="135"/>
      <c r="R132" s="135"/>
      <c r="S132" s="135"/>
      <c r="T132" s="135"/>
      <c r="U132" s="135"/>
      <c r="V132" s="135"/>
      <c r="W132" s="135"/>
      <c r="X132" s="135"/>
      <c r="Y132" s="135"/>
      <c r="Z132" s="135"/>
      <c r="AA132" s="135"/>
      <c r="AB132" s="135"/>
    </row>
    <row r="133" spans="1:28" s="137" customFormat="1" x14ac:dyDescent="0.2">
      <c r="A133" s="135"/>
      <c r="C133" s="138"/>
      <c r="D133" s="139"/>
      <c r="E133" s="139"/>
      <c r="F133" s="139"/>
      <c r="G133" s="139"/>
      <c r="H133" s="139"/>
      <c r="I133" s="136"/>
      <c r="J133" s="135"/>
      <c r="K133" s="135"/>
      <c r="L133" s="135"/>
      <c r="M133" s="135"/>
      <c r="N133" s="135"/>
      <c r="O133" s="135"/>
      <c r="P133" s="135"/>
      <c r="Q133" s="135"/>
      <c r="R133" s="135"/>
      <c r="S133" s="135"/>
      <c r="T133" s="135"/>
      <c r="U133" s="135"/>
      <c r="V133" s="135"/>
      <c r="W133" s="135"/>
      <c r="X133" s="135"/>
      <c r="Y133" s="135"/>
      <c r="Z133" s="135"/>
      <c r="AA133" s="135"/>
      <c r="AB133" s="135"/>
    </row>
    <row r="134" spans="1:28" s="137" customFormat="1" x14ac:dyDescent="0.2">
      <c r="A134" s="135"/>
      <c r="C134" s="138"/>
      <c r="D134" s="139"/>
      <c r="E134" s="139"/>
      <c r="F134" s="139"/>
      <c r="G134" s="139"/>
      <c r="H134" s="139"/>
      <c r="I134" s="136"/>
      <c r="J134" s="135"/>
      <c r="K134" s="135"/>
      <c r="L134" s="135"/>
      <c r="M134" s="135"/>
      <c r="N134" s="135"/>
      <c r="O134" s="135"/>
      <c r="P134" s="135"/>
      <c r="Q134" s="135"/>
      <c r="R134" s="135"/>
      <c r="S134" s="135"/>
      <c r="T134" s="135"/>
      <c r="U134" s="135"/>
      <c r="V134" s="135"/>
      <c r="W134" s="135"/>
      <c r="X134" s="135"/>
      <c r="Y134" s="135"/>
      <c r="Z134" s="135"/>
      <c r="AA134" s="135"/>
      <c r="AB134" s="135"/>
    </row>
    <row r="135" spans="1:28" s="137" customFormat="1" x14ac:dyDescent="0.2">
      <c r="A135" s="135"/>
      <c r="C135" s="138"/>
      <c r="D135" s="139"/>
      <c r="E135" s="139"/>
      <c r="F135" s="139"/>
      <c r="G135" s="139"/>
      <c r="H135" s="139"/>
      <c r="I135" s="136"/>
      <c r="J135" s="135"/>
      <c r="K135" s="135"/>
      <c r="L135" s="135"/>
      <c r="M135" s="135"/>
      <c r="N135" s="135"/>
      <c r="O135" s="135"/>
      <c r="P135" s="135"/>
      <c r="Q135" s="135"/>
      <c r="R135" s="135"/>
      <c r="S135" s="135"/>
      <c r="T135" s="135"/>
      <c r="U135" s="135"/>
      <c r="V135" s="135"/>
      <c r="W135" s="135"/>
      <c r="X135" s="135"/>
      <c r="Y135" s="135"/>
      <c r="Z135" s="135"/>
      <c r="AA135" s="135"/>
      <c r="AB135" s="135"/>
    </row>
    <row r="136" spans="1:28" s="137" customFormat="1" x14ac:dyDescent="0.2">
      <c r="A136" s="135"/>
      <c r="C136" s="138"/>
      <c r="D136" s="139"/>
      <c r="E136" s="139"/>
      <c r="F136" s="139"/>
      <c r="G136" s="139"/>
      <c r="H136" s="139"/>
      <c r="I136" s="136"/>
      <c r="J136" s="135"/>
      <c r="K136" s="135"/>
      <c r="L136" s="135"/>
      <c r="M136" s="135"/>
      <c r="N136" s="135"/>
      <c r="O136" s="135"/>
      <c r="P136" s="135"/>
      <c r="Q136" s="135"/>
      <c r="R136" s="135"/>
      <c r="S136" s="135"/>
      <c r="T136" s="135"/>
      <c r="U136" s="135"/>
      <c r="V136" s="135"/>
      <c r="W136" s="135"/>
      <c r="X136" s="135"/>
      <c r="Y136" s="135"/>
      <c r="Z136" s="135"/>
      <c r="AA136" s="135"/>
      <c r="AB136" s="135"/>
    </row>
    <row r="137" spans="1:28" s="137" customFormat="1" x14ac:dyDescent="0.2">
      <c r="A137" s="135"/>
      <c r="C137" s="138"/>
      <c r="D137" s="139"/>
      <c r="E137" s="139"/>
      <c r="F137" s="139"/>
      <c r="G137" s="139"/>
      <c r="H137" s="139"/>
      <c r="I137" s="136"/>
      <c r="J137" s="135"/>
      <c r="K137" s="135"/>
      <c r="L137" s="135"/>
      <c r="M137" s="135"/>
      <c r="N137" s="135"/>
      <c r="O137" s="135"/>
      <c r="P137" s="135"/>
      <c r="Q137" s="135"/>
      <c r="R137" s="135"/>
      <c r="S137" s="135"/>
      <c r="T137" s="135"/>
      <c r="U137" s="135"/>
      <c r="V137" s="135"/>
      <c r="W137" s="135"/>
      <c r="X137" s="135"/>
      <c r="Y137" s="135"/>
      <c r="Z137" s="135"/>
      <c r="AA137" s="135"/>
      <c r="AB137" s="135"/>
    </row>
    <row r="138" spans="1:28" s="137" customFormat="1" x14ac:dyDescent="0.2">
      <c r="A138" s="135"/>
      <c r="C138" s="138"/>
      <c r="D138" s="139"/>
      <c r="E138" s="139"/>
      <c r="F138" s="139"/>
      <c r="G138" s="139"/>
      <c r="H138" s="139"/>
      <c r="I138" s="136"/>
      <c r="J138" s="135"/>
      <c r="K138" s="135"/>
      <c r="L138" s="135"/>
      <c r="M138" s="135"/>
      <c r="N138" s="135"/>
      <c r="O138" s="135"/>
      <c r="P138" s="135"/>
      <c r="Q138" s="135"/>
      <c r="R138" s="135"/>
      <c r="S138" s="135"/>
      <c r="T138" s="135"/>
      <c r="U138" s="135"/>
      <c r="V138" s="135"/>
      <c r="W138" s="135"/>
      <c r="X138" s="135"/>
      <c r="Y138" s="135"/>
      <c r="Z138" s="135"/>
      <c r="AA138" s="135"/>
      <c r="AB138" s="135"/>
    </row>
    <row r="139" spans="1:28" s="137" customFormat="1" x14ac:dyDescent="0.2">
      <c r="A139" s="135"/>
      <c r="C139" s="138"/>
      <c r="D139" s="139"/>
      <c r="E139" s="139"/>
      <c r="F139" s="139"/>
      <c r="G139" s="139"/>
      <c r="H139" s="139"/>
      <c r="I139" s="136"/>
      <c r="J139" s="135"/>
      <c r="K139" s="135"/>
      <c r="L139" s="135"/>
      <c r="M139" s="135"/>
      <c r="N139" s="135"/>
      <c r="O139" s="135"/>
      <c r="P139" s="135"/>
      <c r="Q139" s="135"/>
      <c r="R139" s="135"/>
      <c r="S139" s="135"/>
      <c r="T139" s="135"/>
      <c r="U139" s="135"/>
      <c r="V139" s="135"/>
      <c r="W139" s="135"/>
      <c r="X139" s="135"/>
      <c r="Y139" s="135"/>
      <c r="Z139" s="135"/>
      <c r="AA139" s="135"/>
      <c r="AB139" s="135"/>
    </row>
    <row r="140" spans="1:28" s="137" customFormat="1" x14ac:dyDescent="0.2">
      <c r="A140" s="135"/>
      <c r="C140" s="138"/>
      <c r="D140" s="139"/>
      <c r="E140" s="139"/>
      <c r="F140" s="139"/>
      <c r="G140" s="139"/>
      <c r="H140" s="139"/>
      <c r="I140" s="136"/>
      <c r="J140" s="135"/>
      <c r="K140" s="135"/>
      <c r="L140" s="135"/>
      <c r="M140" s="135"/>
      <c r="N140" s="135"/>
      <c r="O140" s="135"/>
      <c r="P140" s="135"/>
      <c r="Q140" s="135"/>
      <c r="R140" s="135"/>
      <c r="S140" s="135"/>
      <c r="T140" s="135"/>
      <c r="U140" s="135"/>
      <c r="V140" s="135"/>
      <c r="W140" s="135"/>
      <c r="X140" s="135"/>
      <c r="Y140" s="135"/>
      <c r="Z140" s="135"/>
      <c r="AA140" s="135"/>
      <c r="AB140" s="135"/>
    </row>
    <row r="141" spans="1:28" s="137" customFormat="1" x14ac:dyDescent="0.2">
      <c r="A141" s="135"/>
      <c r="C141" s="138"/>
      <c r="D141" s="139"/>
      <c r="E141" s="139"/>
      <c r="F141" s="139"/>
      <c r="G141" s="139"/>
      <c r="H141" s="139"/>
      <c r="I141" s="136"/>
      <c r="J141" s="135"/>
      <c r="K141" s="135"/>
      <c r="L141" s="135"/>
      <c r="M141" s="135"/>
      <c r="N141" s="135"/>
      <c r="O141" s="135"/>
      <c r="P141" s="135"/>
      <c r="Q141" s="135"/>
      <c r="R141" s="135"/>
      <c r="S141" s="135"/>
      <c r="T141" s="135"/>
      <c r="U141" s="135"/>
      <c r="V141" s="135"/>
      <c r="W141" s="135"/>
      <c r="X141" s="135"/>
      <c r="Y141" s="135"/>
      <c r="Z141" s="135"/>
      <c r="AA141" s="135"/>
      <c r="AB141" s="135"/>
    </row>
    <row r="142" spans="1:28" s="137" customFormat="1" x14ac:dyDescent="0.2">
      <c r="A142" s="135"/>
      <c r="C142" s="138"/>
      <c r="D142" s="139"/>
      <c r="E142" s="139"/>
      <c r="F142" s="139"/>
      <c r="G142" s="139"/>
      <c r="H142" s="139"/>
      <c r="I142" s="136"/>
      <c r="J142" s="135"/>
      <c r="K142" s="135"/>
      <c r="L142" s="135"/>
      <c r="M142" s="135"/>
      <c r="N142" s="135"/>
      <c r="O142" s="135"/>
      <c r="P142" s="135"/>
      <c r="Q142" s="135"/>
      <c r="R142" s="135"/>
      <c r="S142" s="135"/>
      <c r="T142" s="135"/>
      <c r="U142" s="135"/>
      <c r="V142" s="135"/>
      <c r="W142" s="135"/>
      <c r="X142" s="135"/>
      <c r="Y142" s="135"/>
      <c r="Z142" s="135"/>
      <c r="AA142" s="135"/>
      <c r="AB142" s="135"/>
    </row>
    <row r="143" spans="1:28" s="137" customFormat="1" x14ac:dyDescent="0.2">
      <c r="A143" s="135"/>
      <c r="C143" s="138"/>
      <c r="D143" s="139"/>
      <c r="E143" s="139"/>
      <c r="F143" s="139"/>
      <c r="G143" s="139"/>
      <c r="H143" s="139"/>
      <c r="I143" s="136"/>
      <c r="J143" s="135"/>
      <c r="K143" s="135"/>
      <c r="L143" s="135"/>
      <c r="M143" s="135"/>
      <c r="N143" s="135"/>
      <c r="O143" s="135"/>
      <c r="P143" s="135"/>
      <c r="Q143" s="135"/>
      <c r="R143" s="135"/>
      <c r="S143" s="135"/>
      <c r="T143" s="135"/>
      <c r="U143" s="135"/>
      <c r="V143" s="135"/>
      <c r="W143" s="135"/>
      <c r="X143" s="135"/>
      <c r="Y143" s="135"/>
      <c r="Z143" s="135"/>
      <c r="AA143" s="135"/>
      <c r="AB143" s="135"/>
    </row>
    <row r="144" spans="1:28" s="137" customFormat="1" x14ac:dyDescent="0.2">
      <c r="A144" s="135"/>
      <c r="C144" s="138"/>
      <c r="D144" s="139"/>
      <c r="E144" s="139"/>
      <c r="F144" s="139"/>
      <c r="G144" s="139"/>
      <c r="H144" s="139"/>
      <c r="I144" s="136"/>
      <c r="J144" s="135"/>
      <c r="K144" s="135"/>
      <c r="L144" s="135"/>
      <c r="M144" s="135"/>
      <c r="N144" s="135"/>
      <c r="O144" s="135"/>
      <c r="P144" s="135"/>
      <c r="Q144" s="135"/>
      <c r="R144" s="135"/>
      <c r="S144" s="135"/>
      <c r="T144" s="135"/>
      <c r="U144" s="135"/>
      <c r="V144" s="135"/>
      <c r="W144" s="135"/>
      <c r="X144" s="135"/>
      <c r="Y144" s="135"/>
      <c r="Z144" s="135"/>
      <c r="AA144" s="135"/>
      <c r="AB144" s="135"/>
    </row>
    <row r="145" spans="1:28" s="137" customFormat="1" x14ac:dyDescent="0.2">
      <c r="A145" s="135"/>
      <c r="C145" s="138"/>
      <c r="D145" s="139"/>
      <c r="E145" s="139"/>
      <c r="F145" s="139"/>
      <c r="G145" s="139"/>
      <c r="H145" s="139"/>
      <c r="I145" s="136"/>
      <c r="J145" s="135"/>
      <c r="K145" s="135"/>
      <c r="L145" s="135"/>
      <c r="M145" s="135"/>
      <c r="N145" s="135"/>
      <c r="O145" s="135"/>
      <c r="P145" s="135"/>
      <c r="Q145" s="135"/>
      <c r="R145" s="135"/>
      <c r="S145" s="135"/>
      <c r="T145" s="135"/>
      <c r="U145" s="135"/>
      <c r="V145" s="135"/>
      <c r="W145" s="135"/>
      <c r="X145" s="135"/>
      <c r="Y145" s="135"/>
      <c r="Z145" s="135"/>
      <c r="AA145" s="135"/>
      <c r="AB145" s="135"/>
    </row>
    <row r="146" spans="1:28" s="137" customFormat="1" x14ac:dyDescent="0.2">
      <c r="A146" s="135"/>
      <c r="C146" s="138"/>
      <c r="D146" s="139"/>
      <c r="E146" s="139"/>
      <c r="F146" s="139"/>
      <c r="G146" s="139"/>
      <c r="H146" s="139"/>
      <c r="I146" s="136"/>
      <c r="J146" s="135"/>
      <c r="K146" s="135"/>
      <c r="L146" s="135"/>
      <c r="M146" s="135"/>
      <c r="N146" s="135"/>
      <c r="O146" s="135"/>
      <c r="P146" s="135"/>
      <c r="Q146" s="135"/>
      <c r="R146" s="135"/>
      <c r="S146" s="135"/>
      <c r="T146" s="135"/>
      <c r="U146" s="135"/>
      <c r="V146" s="135"/>
      <c r="W146" s="135"/>
      <c r="X146" s="135"/>
      <c r="Y146" s="135"/>
      <c r="Z146" s="135"/>
      <c r="AA146" s="135"/>
      <c r="AB146" s="135"/>
    </row>
    <row r="147" spans="1:28" s="137" customFormat="1" x14ac:dyDescent="0.2">
      <c r="A147" s="135"/>
      <c r="C147" s="138"/>
      <c r="D147" s="139"/>
      <c r="E147" s="139"/>
      <c r="F147" s="139"/>
      <c r="G147" s="139"/>
      <c r="H147" s="139"/>
      <c r="I147" s="136"/>
      <c r="J147" s="135"/>
      <c r="K147" s="135"/>
      <c r="L147" s="135"/>
      <c r="M147" s="135"/>
      <c r="N147" s="135"/>
      <c r="O147" s="135"/>
      <c r="P147" s="135"/>
      <c r="Q147" s="135"/>
      <c r="R147" s="135"/>
      <c r="S147" s="135"/>
      <c r="T147" s="135"/>
      <c r="U147" s="135"/>
      <c r="V147" s="135"/>
      <c r="W147" s="135"/>
      <c r="X147" s="135"/>
      <c r="Y147" s="135"/>
      <c r="Z147" s="135"/>
      <c r="AA147" s="135"/>
      <c r="AB147" s="135"/>
    </row>
    <row r="148" spans="1:28" s="137" customFormat="1" x14ac:dyDescent="0.2">
      <c r="A148" s="135"/>
      <c r="C148" s="138"/>
      <c r="D148" s="139"/>
      <c r="E148" s="139"/>
      <c r="F148" s="139"/>
      <c r="G148" s="139"/>
      <c r="H148" s="139"/>
      <c r="I148" s="136"/>
      <c r="J148" s="135"/>
      <c r="K148" s="135"/>
      <c r="L148" s="135"/>
      <c r="M148" s="135"/>
      <c r="N148" s="135"/>
      <c r="O148" s="135"/>
      <c r="P148" s="135"/>
      <c r="Q148" s="135"/>
      <c r="R148" s="135"/>
      <c r="S148" s="135"/>
      <c r="T148" s="135"/>
      <c r="U148" s="135"/>
      <c r="V148" s="135"/>
      <c r="W148" s="135"/>
      <c r="X148" s="135"/>
      <c r="Y148" s="135"/>
      <c r="Z148" s="135"/>
      <c r="AA148" s="135"/>
      <c r="AB148" s="135"/>
    </row>
    <row r="149" spans="1:28" s="137" customFormat="1" x14ac:dyDescent="0.2">
      <c r="A149" s="135"/>
      <c r="C149" s="138"/>
      <c r="D149" s="139"/>
      <c r="E149" s="139"/>
      <c r="F149" s="139"/>
      <c r="G149" s="139"/>
      <c r="H149" s="139"/>
      <c r="I149" s="136"/>
      <c r="J149" s="135"/>
      <c r="K149" s="135"/>
      <c r="L149" s="135"/>
      <c r="M149" s="135"/>
      <c r="N149" s="135"/>
      <c r="O149" s="135"/>
      <c r="P149" s="135"/>
      <c r="Q149" s="135"/>
      <c r="R149" s="135"/>
      <c r="S149" s="135"/>
      <c r="T149" s="135"/>
      <c r="U149" s="135"/>
      <c r="V149" s="135"/>
      <c r="W149" s="135"/>
      <c r="X149" s="135"/>
      <c r="Y149" s="135"/>
      <c r="Z149" s="135"/>
      <c r="AA149" s="135"/>
      <c r="AB149" s="135"/>
    </row>
    <row r="150" spans="1:28" s="137" customFormat="1" x14ac:dyDescent="0.2">
      <c r="A150" s="135"/>
      <c r="C150" s="138"/>
      <c r="D150" s="139"/>
      <c r="E150" s="139"/>
      <c r="F150" s="139"/>
      <c r="G150" s="139"/>
      <c r="H150" s="139"/>
      <c r="I150" s="136"/>
      <c r="J150" s="135"/>
      <c r="K150" s="135"/>
      <c r="L150" s="135"/>
      <c r="M150" s="135"/>
      <c r="N150" s="135"/>
      <c r="O150" s="135"/>
      <c r="P150" s="135"/>
      <c r="Q150" s="135"/>
      <c r="R150" s="135"/>
      <c r="S150" s="135"/>
      <c r="T150" s="135"/>
      <c r="U150" s="135"/>
      <c r="V150" s="135"/>
      <c r="W150" s="135"/>
      <c r="X150" s="135"/>
      <c r="Y150" s="135"/>
      <c r="Z150" s="135"/>
      <c r="AA150" s="135"/>
      <c r="AB150" s="135"/>
    </row>
    <row r="151" spans="1:28" s="137" customFormat="1" x14ac:dyDescent="0.2">
      <c r="A151" s="135"/>
      <c r="C151" s="138"/>
      <c r="D151" s="139"/>
      <c r="E151" s="139"/>
      <c r="F151" s="139"/>
      <c r="G151" s="139"/>
      <c r="H151" s="139"/>
      <c r="I151" s="136"/>
      <c r="J151" s="135"/>
      <c r="K151" s="135"/>
      <c r="L151" s="135"/>
      <c r="M151" s="135"/>
      <c r="N151" s="135"/>
      <c r="O151" s="135"/>
      <c r="P151" s="135"/>
      <c r="Q151" s="135"/>
      <c r="R151" s="135"/>
      <c r="S151" s="135"/>
      <c r="T151" s="135"/>
      <c r="U151" s="135"/>
      <c r="V151" s="135"/>
      <c r="W151" s="135"/>
      <c r="X151" s="135"/>
      <c r="Y151" s="135"/>
      <c r="Z151" s="135"/>
      <c r="AA151" s="135"/>
      <c r="AB151" s="135"/>
    </row>
    <row r="152" spans="1:28" s="137" customFormat="1" x14ac:dyDescent="0.2">
      <c r="A152" s="135"/>
      <c r="C152" s="138"/>
      <c r="D152" s="139"/>
      <c r="E152" s="139"/>
      <c r="F152" s="139"/>
      <c r="G152" s="139"/>
      <c r="H152" s="139"/>
      <c r="I152" s="136"/>
      <c r="J152" s="135"/>
      <c r="K152" s="135"/>
      <c r="L152" s="135"/>
      <c r="M152" s="135"/>
      <c r="N152" s="135"/>
      <c r="O152" s="135"/>
      <c r="P152" s="135"/>
      <c r="Q152" s="135"/>
      <c r="R152" s="135"/>
      <c r="S152" s="135"/>
      <c r="T152" s="135"/>
      <c r="U152" s="135"/>
      <c r="V152" s="135"/>
      <c r="W152" s="135"/>
      <c r="X152" s="135"/>
      <c r="Y152" s="135"/>
      <c r="Z152" s="135"/>
      <c r="AA152" s="135"/>
      <c r="AB152" s="135"/>
    </row>
    <row r="153" spans="1:28" s="137" customFormat="1" x14ac:dyDescent="0.2">
      <c r="A153" s="135"/>
      <c r="C153" s="138"/>
      <c r="D153" s="139"/>
      <c r="E153" s="139"/>
      <c r="F153" s="139"/>
      <c r="G153" s="139"/>
      <c r="H153" s="139"/>
      <c r="I153" s="136"/>
      <c r="J153" s="135"/>
      <c r="K153" s="135"/>
      <c r="L153" s="135"/>
      <c r="M153" s="135"/>
      <c r="N153" s="135"/>
      <c r="O153" s="135"/>
      <c r="P153" s="135"/>
      <c r="Q153" s="135"/>
      <c r="R153" s="135"/>
      <c r="S153" s="135"/>
      <c r="T153" s="135"/>
      <c r="U153" s="135"/>
      <c r="V153" s="135"/>
      <c r="W153" s="135"/>
      <c r="X153" s="135"/>
      <c r="Y153" s="135"/>
      <c r="Z153" s="135"/>
      <c r="AA153" s="135"/>
      <c r="AB153" s="135"/>
    </row>
    <row r="154" spans="1:28" s="137" customFormat="1" x14ac:dyDescent="0.2">
      <c r="A154" s="135"/>
      <c r="C154" s="138"/>
      <c r="D154" s="139"/>
      <c r="E154" s="139"/>
      <c r="F154" s="139"/>
      <c r="G154" s="139"/>
      <c r="H154" s="139"/>
      <c r="I154" s="136"/>
      <c r="J154" s="135"/>
      <c r="K154" s="135"/>
      <c r="L154" s="135"/>
      <c r="M154" s="135"/>
      <c r="N154" s="135"/>
      <c r="O154" s="135"/>
      <c r="P154" s="135"/>
      <c r="Q154" s="135"/>
      <c r="R154" s="135"/>
      <c r="S154" s="135"/>
      <c r="T154" s="135"/>
      <c r="U154" s="135"/>
      <c r="V154" s="135"/>
      <c r="W154" s="135"/>
      <c r="X154" s="135"/>
      <c r="Y154" s="135"/>
      <c r="Z154" s="135"/>
      <c r="AA154" s="135"/>
      <c r="AB154" s="135"/>
    </row>
    <row r="155" spans="1:28" s="137" customFormat="1" x14ac:dyDescent="0.2">
      <c r="A155" s="135"/>
      <c r="C155" s="138"/>
      <c r="D155" s="139"/>
      <c r="E155" s="139"/>
      <c r="F155" s="139"/>
      <c r="G155" s="139"/>
      <c r="H155" s="139"/>
      <c r="I155" s="136"/>
      <c r="J155" s="135"/>
      <c r="K155" s="135"/>
      <c r="L155" s="135"/>
      <c r="M155" s="135"/>
      <c r="N155" s="135"/>
      <c r="O155" s="135"/>
      <c r="P155" s="135"/>
      <c r="Q155" s="135"/>
      <c r="R155" s="135"/>
      <c r="S155" s="135"/>
      <c r="T155" s="135"/>
      <c r="U155" s="135"/>
      <c r="V155" s="135"/>
      <c r="W155" s="135"/>
      <c r="X155" s="135"/>
      <c r="Y155" s="135"/>
      <c r="Z155" s="135"/>
      <c r="AA155" s="135"/>
      <c r="AB155" s="135"/>
    </row>
    <row r="156" spans="1:28" s="137" customFormat="1" x14ac:dyDescent="0.2">
      <c r="A156" s="135"/>
      <c r="C156" s="138"/>
      <c r="D156" s="139"/>
      <c r="E156" s="139"/>
      <c r="F156" s="139"/>
      <c r="G156" s="139"/>
      <c r="H156" s="139"/>
      <c r="I156" s="136"/>
      <c r="J156" s="135"/>
      <c r="K156" s="135"/>
      <c r="L156" s="135"/>
      <c r="M156" s="135"/>
      <c r="N156" s="135"/>
      <c r="O156" s="135"/>
      <c r="P156" s="135"/>
      <c r="Q156" s="135"/>
      <c r="R156" s="135"/>
      <c r="S156" s="135"/>
      <c r="T156" s="135"/>
      <c r="U156" s="135"/>
      <c r="V156" s="135"/>
      <c r="W156" s="135"/>
      <c r="X156" s="135"/>
      <c r="Y156" s="135"/>
      <c r="Z156" s="135"/>
      <c r="AA156" s="135"/>
      <c r="AB156" s="135"/>
    </row>
    <row r="157" spans="1:28" s="137" customFormat="1" x14ac:dyDescent="0.2">
      <c r="A157" s="135"/>
      <c r="C157" s="138"/>
      <c r="D157" s="139"/>
      <c r="E157" s="139"/>
      <c r="F157" s="139"/>
      <c r="G157" s="139"/>
      <c r="H157" s="139"/>
      <c r="I157" s="136"/>
      <c r="J157" s="135"/>
      <c r="K157" s="135"/>
      <c r="L157" s="135"/>
      <c r="M157" s="135"/>
      <c r="N157" s="135"/>
      <c r="O157" s="135"/>
      <c r="P157" s="135"/>
      <c r="Q157" s="135"/>
      <c r="R157" s="135"/>
      <c r="S157" s="135"/>
      <c r="T157" s="135"/>
      <c r="U157" s="135"/>
      <c r="V157" s="135"/>
      <c r="W157" s="135"/>
      <c r="X157" s="135"/>
      <c r="Y157" s="135"/>
      <c r="Z157" s="135"/>
      <c r="AA157" s="135"/>
      <c r="AB157" s="135"/>
    </row>
    <row r="158" spans="1:28" s="137" customFormat="1" x14ac:dyDescent="0.2">
      <c r="A158" s="135"/>
      <c r="C158" s="138"/>
      <c r="D158" s="139"/>
      <c r="E158" s="139"/>
      <c r="F158" s="139"/>
      <c r="G158" s="139"/>
      <c r="H158" s="139"/>
      <c r="I158" s="136"/>
      <c r="J158" s="135"/>
      <c r="K158" s="135"/>
      <c r="L158" s="135"/>
      <c r="M158" s="135"/>
      <c r="N158" s="135"/>
      <c r="O158" s="135"/>
      <c r="P158" s="135"/>
      <c r="Q158" s="135"/>
      <c r="R158" s="135"/>
      <c r="S158" s="135"/>
      <c r="T158" s="135"/>
      <c r="U158" s="135"/>
      <c r="V158" s="135"/>
      <c r="W158" s="135"/>
      <c r="X158" s="135"/>
      <c r="Y158" s="135"/>
      <c r="Z158" s="135"/>
      <c r="AA158" s="135"/>
      <c r="AB158" s="135"/>
    </row>
    <row r="159" spans="1:28" s="137" customFormat="1" x14ac:dyDescent="0.2">
      <c r="A159" s="135"/>
      <c r="C159" s="138"/>
      <c r="D159" s="139"/>
      <c r="E159" s="139"/>
      <c r="F159" s="139"/>
      <c r="G159" s="139"/>
      <c r="H159" s="139"/>
      <c r="I159" s="136"/>
      <c r="J159" s="135"/>
      <c r="K159" s="135"/>
      <c r="L159" s="135"/>
      <c r="M159" s="135"/>
      <c r="N159" s="135"/>
      <c r="O159" s="135"/>
      <c r="P159" s="135"/>
      <c r="Q159" s="135"/>
      <c r="R159" s="135"/>
      <c r="S159" s="135"/>
      <c r="T159" s="135"/>
      <c r="U159" s="135"/>
      <c r="V159" s="135"/>
      <c r="W159" s="135"/>
      <c r="X159" s="135"/>
      <c r="Y159" s="135"/>
      <c r="Z159" s="135"/>
      <c r="AA159" s="135"/>
      <c r="AB159" s="135"/>
    </row>
    <row r="160" spans="1:28" s="137" customFormat="1" x14ac:dyDescent="0.2">
      <c r="A160" s="135"/>
      <c r="C160" s="138"/>
      <c r="D160" s="139"/>
      <c r="E160" s="139"/>
      <c r="F160" s="139"/>
      <c r="G160" s="139"/>
      <c r="H160" s="139"/>
      <c r="I160" s="136"/>
      <c r="J160" s="135"/>
      <c r="K160" s="135"/>
      <c r="L160" s="135"/>
      <c r="M160" s="135"/>
      <c r="N160" s="135"/>
      <c r="O160" s="135"/>
      <c r="P160" s="135"/>
      <c r="Q160" s="135"/>
      <c r="R160" s="135"/>
      <c r="S160" s="135"/>
      <c r="T160" s="135"/>
      <c r="U160" s="135"/>
      <c r="V160" s="135"/>
      <c r="W160" s="135"/>
      <c r="X160" s="135"/>
      <c r="Y160" s="135"/>
      <c r="Z160" s="135"/>
      <c r="AA160" s="135"/>
      <c r="AB160" s="135"/>
    </row>
    <row r="161" spans="1:28" s="137" customFormat="1" x14ac:dyDescent="0.2">
      <c r="A161" s="135"/>
      <c r="C161" s="138"/>
      <c r="D161" s="139"/>
      <c r="E161" s="139"/>
      <c r="F161" s="139"/>
      <c r="G161" s="139"/>
      <c r="H161" s="139"/>
      <c r="I161" s="136"/>
      <c r="J161" s="135"/>
      <c r="K161" s="135"/>
      <c r="L161" s="135"/>
      <c r="M161" s="135"/>
      <c r="N161" s="135"/>
      <c r="O161" s="135"/>
      <c r="P161" s="135"/>
      <c r="Q161" s="135"/>
      <c r="R161" s="135"/>
      <c r="S161" s="135"/>
      <c r="T161" s="135"/>
      <c r="U161" s="135"/>
      <c r="V161" s="135"/>
      <c r="W161" s="135"/>
      <c r="X161" s="135"/>
      <c r="Y161" s="135"/>
      <c r="Z161" s="135"/>
      <c r="AA161" s="135"/>
      <c r="AB161" s="135"/>
    </row>
    <row r="162" spans="1:28" s="137" customFormat="1" x14ac:dyDescent="0.2">
      <c r="A162" s="135"/>
      <c r="C162" s="138"/>
      <c r="D162" s="139"/>
      <c r="E162" s="139"/>
      <c r="F162" s="139"/>
      <c r="G162" s="139"/>
      <c r="H162" s="139"/>
      <c r="I162" s="136"/>
      <c r="J162" s="135"/>
      <c r="K162" s="135"/>
      <c r="L162" s="135"/>
      <c r="M162" s="135"/>
      <c r="N162" s="135"/>
      <c r="O162" s="135"/>
      <c r="P162" s="135"/>
      <c r="Q162" s="135"/>
      <c r="R162" s="135"/>
      <c r="S162" s="135"/>
      <c r="T162" s="135"/>
      <c r="U162" s="135"/>
      <c r="V162" s="135"/>
      <c r="W162" s="135"/>
      <c r="X162" s="135"/>
      <c r="Y162" s="135"/>
      <c r="Z162" s="135"/>
      <c r="AA162" s="135"/>
      <c r="AB162" s="135"/>
    </row>
    <row r="163" spans="1:28" s="137" customFormat="1" x14ac:dyDescent="0.2">
      <c r="A163" s="135"/>
      <c r="C163" s="138"/>
      <c r="D163" s="139"/>
      <c r="E163" s="139"/>
      <c r="F163" s="139"/>
      <c r="G163" s="139"/>
      <c r="H163" s="139"/>
      <c r="I163" s="136"/>
      <c r="J163" s="135"/>
      <c r="K163" s="135"/>
      <c r="L163" s="135"/>
      <c r="M163" s="135"/>
      <c r="N163" s="135"/>
      <c r="O163" s="135"/>
      <c r="P163" s="135"/>
      <c r="Q163" s="135"/>
      <c r="R163" s="135"/>
      <c r="S163" s="135"/>
      <c r="T163" s="135"/>
      <c r="U163" s="135"/>
      <c r="V163" s="135"/>
      <c r="W163" s="135"/>
      <c r="X163" s="135"/>
      <c r="Y163" s="135"/>
      <c r="Z163" s="135"/>
      <c r="AA163" s="135"/>
      <c r="AB163" s="135"/>
    </row>
    <row r="164" spans="1:28" s="137" customFormat="1" x14ac:dyDescent="0.2">
      <c r="A164" s="135"/>
      <c r="C164" s="138"/>
      <c r="D164" s="139"/>
      <c r="E164" s="139"/>
      <c r="F164" s="139"/>
      <c r="G164" s="139"/>
      <c r="H164" s="139"/>
      <c r="I164" s="136"/>
      <c r="J164" s="135"/>
      <c r="K164" s="135"/>
      <c r="L164" s="135"/>
      <c r="M164" s="135"/>
      <c r="N164" s="135"/>
      <c r="O164" s="135"/>
      <c r="P164" s="135"/>
      <c r="Q164" s="135"/>
      <c r="R164" s="135"/>
      <c r="S164" s="135"/>
      <c r="T164" s="135"/>
      <c r="U164" s="135"/>
      <c r="V164" s="135"/>
      <c r="W164" s="135"/>
      <c r="X164" s="135"/>
      <c r="Y164" s="135"/>
      <c r="Z164" s="135"/>
      <c r="AA164" s="135"/>
      <c r="AB164" s="135"/>
    </row>
    <row r="165" spans="1:28" s="137" customFormat="1" x14ac:dyDescent="0.2">
      <c r="A165" s="135"/>
      <c r="C165" s="138"/>
      <c r="D165" s="139"/>
      <c r="E165" s="139"/>
      <c r="F165" s="139"/>
      <c r="G165" s="139"/>
      <c r="H165" s="139"/>
      <c r="I165" s="136"/>
      <c r="J165" s="135"/>
      <c r="K165" s="135"/>
      <c r="L165" s="135"/>
      <c r="M165" s="135"/>
      <c r="N165" s="135"/>
      <c r="O165" s="135"/>
      <c r="P165" s="135"/>
      <c r="Q165" s="135"/>
      <c r="R165" s="135"/>
      <c r="S165" s="135"/>
      <c r="T165" s="135"/>
      <c r="U165" s="135"/>
      <c r="V165" s="135"/>
      <c r="W165" s="135"/>
      <c r="X165" s="135"/>
      <c r="Y165" s="135"/>
      <c r="Z165" s="135"/>
      <c r="AA165" s="135"/>
      <c r="AB165" s="135"/>
    </row>
    <row r="166" spans="1:28" s="137" customFormat="1" x14ac:dyDescent="0.2">
      <c r="A166" s="135"/>
      <c r="C166" s="138"/>
      <c r="D166" s="139"/>
      <c r="E166" s="139"/>
      <c r="F166" s="139"/>
      <c r="G166" s="139"/>
      <c r="H166" s="139"/>
      <c r="I166" s="136"/>
      <c r="J166" s="135"/>
      <c r="K166" s="135"/>
      <c r="L166" s="135"/>
      <c r="M166" s="135"/>
      <c r="N166" s="135"/>
      <c r="O166" s="135"/>
      <c r="P166" s="135"/>
      <c r="Q166" s="135"/>
      <c r="R166" s="135"/>
      <c r="S166" s="135"/>
      <c r="T166" s="135"/>
      <c r="U166" s="135"/>
      <c r="V166" s="135"/>
      <c r="W166" s="135"/>
      <c r="X166" s="135"/>
      <c r="Y166" s="135"/>
      <c r="Z166" s="135"/>
      <c r="AA166" s="135"/>
      <c r="AB166" s="135"/>
    </row>
    <row r="167" spans="1:28" s="137" customFormat="1" x14ac:dyDescent="0.2">
      <c r="A167" s="135"/>
      <c r="C167" s="138"/>
      <c r="D167" s="139"/>
      <c r="E167" s="139"/>
      <c r="F167" s="139"/>
      <c r="G167" s="139"/>
      <c r="H167" s="139"/>
      <c r="I167" s="136"/>
      <c r="J167" s="135"/>
      <c r="K167" s="135"/>
      <c r="L167" s="135"/>
      <c r="M167" s="135"/>
      <c r="N167" s="135"/>
      <c r="O167" s="135"/>
      <c r="P167" s="135"/>
      <c r="Q167" s="135"/>
      <c r="R167" s="135"/>
      <c r="S167" s="135"/>
      <c r="T167" s="135"/>
      <c r="U167" s="135"/>
      <c r="V167" s="135"/>
      <c r="W167" s="135"/>
      <c r="X167" s="135"/>
      <c r="Y167" s="135"/>
      <c r="Z167" s="135"/>
      <c r="AA167" s="135"/>
      <c r="AB167" s="135"/>
    </row>
    <row r="168" spans="1:28" s="137" customFormat="1" x14ac:dyDescent="0.2">
      <c r="A168" s="135"/>
      <c r="C168" s="138"/>
      <c r="D168" s="139"/>
      <c r="E168" s="139"/>
      <c r="F168" s="139"/>
      <c r="G168" s="139"/>
      <c r="H168" s="139"/>
      <c r="I168" s="136"/>
      <c r="J168" s="135"/>
      <c r="K168" s="135"/>
      <c r="L168" s="135"/>
      <c r="M168" s="135"/>
      <c r="N168" s="135"/>
      <c r="O168" s="135"/>
      <c r="P168" s="135"/>
      <c r="Q168" s="135"/>
      <c r="R168" s="135"/>
      <c r="S168" s="135"/>
      <c r="T168" s="135"/>
      <c r="U168" s="135"/>
      <c r="V168" s="135"/>
      <c r="W168" s="135"/>
      <c r="X168" s="135"/>
      <c r="Y168" s="135"/>
      <c r="Z168" s="135"/>
      <c r="AA168" s="135"/>
      <c r="AB168" s="135"/>
    </row>
    <row r="169" spans="1:28" s="137" customFormat="1" x14ac:dyDescent="0.2">
      <c r="A169" s="135"/>
      <c r="C169" s="138"/>
      <c r="D169" s="139"/>
      <c r="E169" s="139"/>
      <c r="F169" s="139"/>
      <c r="G169" s="139"/>
      <c r="H169" s="139"/>
      <c r="I169" s="136"/>
      <c r="J169" s="135"/>
      <c r="K169" s="135"/>
      <c r="L169" s="135"/>
      <c r="M169" s="135"/>
      <c r="N169" s="135"/>
      <c r="O169" s="135"/>
      <c r="P169" s="135"/>
      <c r="Q169" s="135"/>
      <c r="R169" s="135"/>
      <c r="S169" s="135"/>
      <c r="T169" s="135"/>
      <c r="U169" s="135"/>
      <c r="V169" s="135"/>
      <c r="W169" s="135"/>
      <c r="X169" s="135"/>
      <c r="Y169" s="135"/>
      <c r="Z169" s="135"/>
      <c r="AA169" s="135"/>
      <c r="AB169" s="135"/>
    </row>
    <row r="170" spans="1:28" s="137" customFormat="1" x14ac:dyDescent="0.2">
      <c r="A170" s="135"/>
      <c r="C170" s="138"/>
      <c r="D170" s="139"/>
      <c r="E170" s="139"/>
      <c r="F170" s="139"/>
      <c r="G170" s="139"/>
      <c r="H170" s="139"/>
      <c r="I170" s="136"/>
      <c r="J170" s="135"/>
      <c r="K170" s="135"/>
      <c r="L170" s="135"/>
      <c r="M170" s="135"/>
      <c r="N170" s="135"/>
      <c r="O170" s="135"/>
      <c r="P170" s="135"/>
      <c r="Q170" s="135"/>
      <c r="R170" s="135"/>
      <c r="S170" s="135"/>
      <c r="T170" s="135"/>
      <c r="U170" s="135"/>
      <c r="V170" s="135"/>
      <c r="W170" s="135"/>
      <c r="X170" s="135"/>
      <c r="Y170" s="135"/>
      <c r="Z170" s="135"/>
      <c r="AA170" s="135"/>
      <c r="AB170" s="135"/>
    </row>
    <row r="171" spans="1:28" s="137" customFormat="1" x14ac:dyDescent="0.2">
      <c r="A171" s="135"/>
      <c r="C171" s="138"/>
      <c r="D171" s="139"/>
      <c r="E171" s="139"/>
      <c r="F171" s="139"/>
      <c r="G171" s="139"/>
      <c r="H171" s="139"/>
      <c r="I171" s="136"/>
      <c r="J171" s="135"/>
      <c r="K171" s="135"/>
      <c r="L171" s="135"/>
      <c r="M171" s="135"/>
      <c r="N171" s="135"/>
      <c r="O171" s="135"/>
      <c r="P171" s="135"/>
      <c r="Q171" s="135"/>
      <c r="R171" s="135"/>
      <c r="S171" s="135"/>
      <c r="T171" s="135"/>
      <c r="U171" s="135"/>
      <c r="V171" s="135"/>
      <c r="W171" s="135"/>
      <c r="X171" s="135"/>
      <c r="Y171" s="135"/>
      <c r="Z171" s="135"/>
      <c r="AA171" s="135"/>
      <c r="AB171" s="135"/>
    </row>
    <row r="172" spans="1:28" s="137" customFormat="1" x14ac:dyDescent="0.2">
      <c r="A172" s="135"/>
      <c r="C172" s="138"/>
      <c r="D172" s="139"/>
      <c r="E172" s="139"/>
      <c r="F172" s="139"/>
      <c r="G172" s="139"/>
      <c r="H172" s="139"/>
      <c r="I172" s="136"/>
      <c r="J172" s="135"/>
      <c r="K172" s="135"/>
      <c r="L172" s="135"/>
      <c r="M172" s="135"/>
      <c r="N172" s="135"/>
      <c r="O172" s="135"/>
      <c r="P172" s="135"/>
      <c r="Q172" s="135"/>
      <c r="R172" s="135"/>
      <c r="S172" s="135"/>
      <c r="T172" s="135"/>
      <c r="U172" s="135"/>
      <c r="V172" s="135"/>
      <c r="W172" s="135"/>
      <c r="X172" s="135"/>
      <c r="Y172" s="135"/>
      <c r="Z172" s="135"/>
      <c r="AA172" s="135"/>
      <c r="AB172" s="135"/>
    </row>
    <row r="173" spans="1:28" s="137" customFormat="1" x14ac:dyDescent="0.2">
      <c r="A173" s="135"/>
      <c r="C173" s="138"/>
      <c r="D173" s="139"/>
      <c r="E173" s="139"/>
      <c r="F173" s="139"/>
      <c r="G173" s="139"/>
      <c r="H173" s="139"/>
      <c r="I173" s="136"/>
      <c r="J173" s="135"/>
      <c r="K173" s="135"/>
      <c r="L173" s="135"/>
      <c r="M173" s="135"/>
      <c r="N173" s="135"/>
      <c r="O173" s="135"/>
      <c r="P173" s="135"/>
      <c r="Q173" s="135"/>
      <c r="R173" s="135"/>
      <c r="S173" s="135"/>
      <c r="T173" s="135"/>
      <c r="U173" s="135"/>
      <c r="V173" s="135"/>
      <c r="W173" s="135"/>
      <c r="X173" s="135"/>
      <c r="Y173" s="135"/>
      <c r="Z173" s="135"/>
      <c r="AA173" s="135"/>
      <c r="AB173" s="135"/>
    </row>
    <row r="174" spans="1:28" s="137" customFormat="1" x14ac:dyDescent="0.2">
      <c r="A174" s="135"/>
      <c r="C174" s="138"/>
      <c r="D174" s="139"/>
      <c r="E174" s="139"/>
      <c r="F174" s="139"/>
      <c r="G174" s="139"/>
      <c r="H174" s="139"/>
      <c r="I174" s="136"/>
      <c r="J174" s="135"/>
      <c r="K174" s="135"/>
      <c r="L174" s="135"/>
      <c r="M174" s="135"/>
      <c r="N174" s="135"/>
      <c r="O174" s="135"/>
      <c r="P174" s="135"/>
      <c r="Q174" s="135"/>
      <c r="R174" s="135"/>
      <c r="S174" s="135"/>
      <c r="T174" s="135"/>
      <c r="U174" s="135"/>
      <c r="V174" s="135"/>
      <c r="W174" s="135"/>
      <c r="X174" s="135"/>
      <c r="Y174" s="135"/>
      <c r="Z174" s="135"/>
      <c r="AA174" s="135"/>
      <c r="AB174" s="135"/>
    </row>
    <row r="175" spans="1:28" s="137" customFormat="1" x14ac:dyDescent="0.2">
      <c r="A175" s="135"/>
      <c r="C175" s="138"/>
      <c r="D175" s="139"/>
      <c r="E175" s="139"/>
      <c r="F175" s="139"/>
      <c r="G175" s="139"/>
      <c r="H175" s="139"/>
      <c r="I175" s="136"/>
      <c r="J175" s="135"/>
      <c r="K175" s="135"/>
      <c r="L175" s="135"/>
      <c r="M175" s="135"/>
      <c r="N175" s="135"/>
      <c r="O175" s="135"/>
      <c r="P175" s="135"/>
      <c r="Q175" s="135"/>
      <c r="R175" s="135"/>
      <c r="S175" s="135"/>
      <c r="T175" s="135"/>
      <c r="U175" s="135"/>
      <c r="V175" s="135"/>
      <c r="W175" s="135"/>
      <c r="X175" s="135"/>
      <c r="Y175" s="135"/>
      <c r="Z175" s="135"/>
      <c r="AA175" s="135"/>
      <c r="AB175" s="135"/>
    </row>
    <row r="176" spans="1:28" s="137" customFormat="1" x14ac:dyDescent="0.2">
      <c r="A176" s="135"/>
      <c r="C176" s="138"/>
      <c r="D176" s="139"/>
      <c r="E176" s="139"/>
      <c r="F176" s="139"/>
      <c r="G176" s="139"/>
      <c r="H176" s="139"/>
      <c r="I176" s="136"/>
      <c r="J176" s="135"/>
      <c r="K176" s="135"/>
      <c r="L176" s="135"/>
      <c r="M176" s="135"/>
      <c r="N176" s="135"/>
      <c r="O176" s="135"/>
      <c r="P176" s="135"/>
      <c r="Q176" s="135"/>
      <c r="R176" s="135"/>
      <c r="S176" s="135"/>
      <c r="T176" s="135"/>
      <c r="U176" s="135"/>
      <c r="V176" s="135"/>
      <c r="W176" s="135"/>
      <c r="X176" s="135"/>
      <c r="Y176" s="135"/>
      <c r="Z176" s="135"/>
      <c r="AA176" s="135"/>
      <c r="AB176" s="135"/>
    </row>
    <row r="177" spans="1:28" s="137" customFormat="1" x14ac:dyDescent="0.2">
      <c r="A177" s="135"/>
      <c r="C177" s="138"/>
      <c r="D177" s="139"/>
      <c r="E177" s="139"/>
      <c r="F177" s="139"/>
      <c r="G177" s="139"/>
      <c r="H177" s="139"/>
      <c r="I177" s="136"/>
      <c r="J177" s="135"/>
      <c r="K177" s="135"/>
      <c r="L177" s="135"/>
      <c r="M177" s="135"/>
      <c r="N177" s="135"/>
      <c r="O177" s="135"/>
      <c r="P177" s="135"/>
      <c r="Q177" s="135"/>
      <c r="R177" s="135"/>
      <c r="S177" s="135"/>
      <c r="T177" s="135"/>
      <c r="U177" s="135"/>
      <c r="V177" s="135"/>
      <c r="W177" s="135"/>
      <c r="X177" s="135"/>
      <c r="Y177" s="135"/>
      <c r="Z177" s="135"/>
      <c r="AA177" s="135"/>
      <c r="AB177" s="135"/>
    </row>
    <row r="178" spans="1:28" s="137" customFormat="1" x14ac:dyDescent="0.2">
      <c r="A178" s="135"/>
      <c r="C178" s="138"/>
      <c r="D178" s="139"/>
      <c r="E178" s="139"/>
      <c r="F178" s="139"/>
      <c r="G178" s="139"/>
      <c r="H178" s="139"/>
      <c r="I178" s="136"/>
      <c r="J178" s="135"/>
      <c r="K178" s="135"/>
      <c r="L178" s="135"/>
      <c r="M178" s="135"/>
      <c r="N178" s="135"/>
      <c r="O178" s="135"/>
      <c r="P178" s="135"/>
      <c r="Q178" s="135"/>
      <c r="R178" s="135"/>
      <c r="S178" s="135"/>
      <c r="T178" s="135"/>
      <c r="U178" s="135"/>
      <c r="V178" s="135"/>
      <c r="W178" s="135"/>
      <c r="X178" s="135"/>
      <c r="Y178" s="135"/>
      <c r="Z178" s="135"/>
      <c r="AA178" s="135"/>
      <c r="AB178" s="135"/>
    </row>
    <row r="179" spans="1:28" s="137" customFormat="1" x14ac:dyDescent="0.2">
      <c r="A179" s="135"/>
      <c r="C179" s="138"/>
      <c r="D179" s="139"/>
      <c r="E179" s="139"/>
      <c r="F179" s="139"/>
      <c r="G179" s="139"/>
      <c r="H179" s="139"/>
      <c r="I179" s="136"/>
      <c r="J179" s="135"/>
      <c r="K179" s="135"/>
      <c r="L179" s="135"/>
      <c r="M179" s="135"/>
      <c r="N179" s="135"/>
      <c r="O179" s="135"/>
      <c r="P179" s="135"/>
      <c r="Q179" s="135"/>
      <c r="R179" s="135"/>
      <c r="S179" s="135"/>
      <c r="T179" s="135"/>
      <c r="U179" s="135"/>
      <c r="V179" s="135"/>
      <c r="W179" s="135"/>
      <c r="X179" s="135"/>
      <c r="Y179" s="135"/>
      <c r="Z179" s="135"/>
      <c r="AA179" s="135"/>
      <c r="AB179" s="135"/>
    </row>
    <row r="180" spans="1:28" s="137" customFormat="1" x14ac:dyDescent="0.2">
      <c r="A180" s="135"/>
      <c r="C180" s="138"/>
      <c r="D180" s="139"/>
      <c r="E180" s="139"/>
      <c r="F180" s="139"/>
      <c r="G180" s="139"/>
      <c r="H180" s="139"/>
      <c r="I180" s="136"/>
      <c r="J180" s="135"/>
      <c r="K180" s="135"/>
      <c r="L180" s="135"/>
      <c r="M180" s="135"/>
      <c r="N180" s="135"/>
      <c r="O180" s="135"/>
      <c r="P180" s="135"/>
      <c r="Q180" s="135"/>
      <c r="R180" s="135"/>
      <c r="S180" s="135"/>
      <c r="T180" s="135"/>
      <c r="U180" s="135"/>
      <c r="V180" s="135"/>
      <c r="W180" s="135"/>
      <c r="X180" s="135"/>
      <c r="Y180" s="135"/>
      <c r="Z180" s="135"/>
      <c r="AA180" s="135"/>
      <c r="AB180" s="135"/>
    </row>
    <row r="181" spans="1:28" s="137" customFormat="1" x14ac:dyDescent="0.2">
      <c r="A181" s="135"/>
      <c r="C181" s="138"/>
      <c r="D181" s="139"/>
      <c r="E181" s="139"/>
      <c r="F181" s="139"/>
      <c r="G181" s="139"/>
      <c r="H181" s="139"/>
      <c r="I181" s="136"/>
      <c r="J181" s="135"/>
      <c r="K181" s="135"/>
      <c r="L181" s="135"/>
      <c r="M181" s="135"/>
      <c r="N181" s="135"/>
      <c r="O181" s="135"/>
      <c r="P181" s="135"/>
      <c r="Q181" s="135"/>
      <c r="R181" s="135"/>
      <c r="S181" s="135"/>
      <c r="T181" s="135"/>
      <c r="U181" s="135"/>
      <c r="V181" s="135"/>
      <c r="W181" s="135"/>
      <c r="X181" s="135"/>
      <c r="Y181" s="135"/>
      <c r="Z181" s="135"/>
      <c r="AA181" s="135"/>
      <c r="AB181" s="135"/>
    </row>
    <row r="182" spans="1:28" s="137" customFormat="1" x14ac:dyDescent="0.2">
      <c r="A182" s="135"/>
      <c r="C182" s="138"/>
      <c r="D182" s="139"/>
      <c r="E182" s="139"/>
      <c r="F182" s="139"/>
      <c r="G182" s="139"/>
      <c r="H182" s="139"/>
      <c r="I182" s="136"/>
      <c r="J182" s="135"/>
      <c r="K182" s="135"/>
      <c r="L182" s="135"/>
      <c r="M182" s="135"/>
      <c r="N182" s="135"/>
      <c r="O182" s="135"/>
      <c r="P182" s="135"/>
      <c r="Q182" s="135"/>
      <c r="R182" s="135"/>
      <c r="S182" s="135"/>
      <c r="T182" s="135"/>
      <c r="U182" s="135"/>
      <c r="V182" s="135"/>
      <c r="W182" s="135"/>
      <c r="X182" s="135"/>
      <c r="Y182" s="135"/>
      <c r="Z182" s="135"/>
      <c r="AA182" s="135"/>
      <c r="AB182" s="135"/>
    </row>
    <row r="183" spans="1:28" s="137" customFormat="1" x14ac:dyDescent="0.2">
      <c r="A183" s="135"/>
      <c r="C183" s="138"/>
      <c r="D183" s="139"/>
      <c r="E183" s="139"/>
      <c r="F183" s="139"/>
      <c r="G183" s="139"/>
      <c r="H183" s="139"/>
      <c r="I183" s="136"/>
      <c r="J183" s="135"/>
      <c r="K183" s="135"/>
      <c r="L183" s="135"/>
      <c r="M183" s="135"/>
      <c r="N183" s="135"/>
      <c r="O183" s="135"/>
      <c r="P183" s="135"/>
      <c r="Q183" s="135"/>
      <c r="R183" s="135"/>
      <c r="S183" s="135"/>
      <c r="T183" s="135"/>
      <c r="U183" s="135"/>
      <c r="V183" s="135"/>
      <c r="W183" s="135"/>
      <c r="X183" s="135"/>
      <c r="Y183" s="135"/>
      <c r="Z183" s="135"/>
      <c r="AA183" s="135"/>
      <c r="AB183" s="135"/>
    </row>
    <row r="184" spans="1:28" s="137" customFormat="1" x14ac:dyDescent="0.2">
      <c r="A184" s="135"/>
      <c r="C184" s="138"/>
      <c r="D184" s="139"/>
      <c r="E184" s="139"/>
      <c r="F184" s="139"/>
      <c r="G184" s="139"/>
      <c r="H184" s="139"/>
      <c r="I184" s="136"/>
      <c r="J184" s="135"/>
      <c r="K184" s="135"/>
      <c r="L184" s="135"/>
      <c r="M184" s="135"/>
      <c r="N184" s="135"/>
      <c r="O184" s="135"/>
      <c r="P184" s="135"/>
      <c r="Q184" s="135"/>
      <c r="R184" s="135"/>
      <c r="S184" s="135"/>
      <c r="T184" s="135"/>
      <c r="U184" s="135"/>
      <c r="V184" s="135"/>
      <c r="W184" s="135"/>
      <c r="X184" s="135"/>
      <c r="Y184" s="135"/>
      <c r="Z184" s="135"/>
      <c r="AA184" s="135"/>
      <c r="AB184" s="135"/>
    </row>
    <row r="185" spans="1:28" s="137" customFormat="1" x14ac:dyDescent="0.2">
      <c r="A185" s="135"/>
      <c r="C185" s="138"/>
      <c r="D185" s="139"/>
      <c r="E185" s="139"/>
      <c r="F185" s="139"/>
      <c r="G185" s="139"/>
      <c r="H185" s="139"/>
      <c r="I185" s="136"/>
      <c r="J185" s="135"/>
      <c r="K185" s="135"/>
      <c r="L185" s="135"/>
      <c r="M185" s="135"/>
      <c r="N185" s="135"/>
      <c r="O185" s="135"/>
      <c r="P185" s="135"/>
      <c r="Q185" s="135"/>
      <c r="R185" s="135"/>
      <c r="S185" s="135"/>
      <c r="T185" s="135"/>
      <c r="U185" s="135"/>
      <c r="V185" s="135"/>
      <c r="W185" s="135"/>
      <c r="X185" s="135"/>
      <c r="Y185" s="135"/>
      <c r="Z185" s="135"/>
      <c r="AA185" s="135"/>
      <c r="AB185" s="135"/>
    </row>
    <row r="186" spans="1:28" s="137" customFormat="1" x14ac:dyDescent="0.2">
      <c r="A186" s="135"/>
      <c r="C186" s="138"/>
      <c r="D186" s="139"/>
      <c r="E186" s="139"/>
      <c r="F186" s="139"/>
      <c r="G186" s="139"/>
      <c r="H186" s="139"/>
      <c r="I186" s="136"/>
      <c r="J186" s="135"/>
      <c r="K186" s="135"/>
      <c r="L186" s="135"/>
      <c r="M186" s="135"/>
      <c r="N186" s="135"/>
      <c r="O186" s="135"/>
      <c r="P186" s="135"/>
      <c r="Q186" s="135"/>
      <c r="R186" s="135"/>
      <c r="S186" s="135"/>
      <c r="T186" s="135"/>
      <c r="U186" s="135"/>
      <c r="V186" s="135"/>
      <c r="W186" s="135"/>
      <c r="X186" s="135"/>
      <c r="Y186" s="135"/>
      <c r="Z186" s="135"/>
      <c r="AA186" s="135"/>
      <c r="AB186" s="135"/>
    </row>
    <row r="187" spans="1:28" s="137" customFormat="1" x14ac:dyDescent="0.2">
      <c r="A187" s="135"/>
      <c r="C187" s="138"/>
      <c r="D187" s="139"/>
      <c r="E187" s="139"/>
      <c r="F187" s="139"/>
      <c r="G187" s="139"/>
      <c r="H187" s="139"/>
      <c r="I187" s="136"/>
      <c r="J187" s="135"/>
      <c r="K187" s="135"/>
      <c r="L187" s="135"/>
      <c r="M187" s="135"/>
      <c r="N187" s="135"/>
      <c r="O187" s="135"/>
      <c r="P187" s="135"/>
      <c r="Q187" s="135"/>
      <c r="R187" s="135"/>
      <c r="S187" s="135"/>
      <c r="T187" s="135"/>
      <c r="U187" s="135"/>
      <c r="V187" s="135"/>
      <c r="W187" s="135"/>
      <c r="X187" s="135"/>
      <c r="Y187" s="135"/>
      <c r="Z187" s="135"/>
      <c r="AA187" s="135"/>
      <c r="AB187" s="135"/>
    </row>
    <row r="188" spans="1:28" s="137" customFormat="1" x14ac:dyDescent="0.2">
      <c r="A188" s="135"/>
      <c r="C188" s="138"/>
      <c r="D188" s="139"/>
      <c r="E188" s="139"/>
      <c r="F188" s="139"/>
      <c r="G188" s="139"/>
      <c r="H188" s="139"/>
      <c r="I188" s="136"/>
      <c r="J188" s="135"/>
      <c r="K188" s="135"/>
      <c r="L188" s="135"/>
      <c r="M188" s="135"/>
      <c r="N188" s="135"/>
      <c r="O188" s="135"/>
      <c r="P188" s="135"/>
      <c r="Q188" s="135"/>
      <c r="R188" s="135"/>
      <c r="S188" s="135"/>
      <c r="T188" s="135"/>
      <c r="U188" s="135"/>
      <c r="V188" s="135"/>
      <c r="W188" s="135"/>
      <c r="X188" s="135"/>
      <c r="Y188" s="135"/>
      <c r="Z188" s="135"/>
      <c r="AA188" s="135"/>
      <c r="AB188" s="135"/>
    </row>
    <row r="189" spans="1:28" s="137" customFormat="1" x14ac:dyDescent="0.2">
      <c r="A189" s="135"/>
      <c r="C189" s="138"/>
      <c r="D189" s="139"/>
      <c r="E189" s="139"/>
      <c r="F189" s="139"/>
      <c r="G189" s="139"/>
      <c r="H189" s="139"/>
      <c r="I189" s="136"/>
      <c r="J189" s="135"/>
      <c r="K189" s="135"/>
      <c r="L189" s="135"/>
      <c r="M189" s="135"/>
      <c r="N189" s="135"/>
      <c r="O189" s="135"/>
      <c r="P189" s="135"/>
      <c r="Q189" s="135"/>
      <c r="R189" s="135"/>
      <c r="S189" s="135"/>
      <c r="T189" s="135"/>
      <c r="U189" s="135"/>
      <c r="V189" s="135"/>
      <c r="W189" s="135"/>
      <c r="X189" s="135"/>
      <c r="Y189" s="135"/>
      <c r="Z189" s="135"/>
      <c r="AA189" s="135"/>
      <c r="AB189" s="135"/>
    </row>
    <row r="190" spans="1:28" s="137" customFormat="1" x14ac:dyDescent="0.2">
      <c r="A190" s="135"/>
      <c r="C190" s="138"/>
      <c r="D190" s="139"/>
      <c r="E190" s="139"/>
      <c r="F190" s="139"/>
      <c r="G190" s="139"/>
      <c r="H190" s="139"/>
      <c r="I190" s="136"/>
      <c r="J190" s="135"/>
      <c r="K190" s="135"/>
      <c r="L190" s="135"/>
      <c r="M190" s="135"/>
      <c r="N190" s="135"/>
      <c r="O190" s="135"/>
      <c r="P190" s="135"/>
      <c r="Q190" s="135"/>
      <c r="R190" s="135"/>
      <c r="S190" s="135"/>
      <c r="T190" s="135"/>
      <c r="U190" s="135"/>
      <c r="V190" s="135"/>
      <c r="W190" s="135"/>
      <c r="X190" s="135"/>
      <c r="Y190" s="135"/>
      <c r="Z190" s="135"/>
      <c r="AA190" s="135"/>
      <c r="AB190" s="135"/>
    </row>
    <row r="191" spans="1:28" s="137" customFormat="1" x14ac:dyDescent="0.2">
      <c r="A191" s="135"/>
      <c r="C191" s="138"/>
      <c r="D191" s="139"/>
      <c r="E191" s="139"/>
      <c r="F191" s="139"/>
      <c r="G191" s="139"/>
      <c r="H191" s="139"/>
      <c r="I191" s="136"/>
      <c r="J191" s="135"/>
      <c r="K191" s="135"/>
      <c r="L191" s="135"/>
      <c r="M191" s="135"/>
      <c r="N191" s="135"/>
      <c r="O191" s="135"/>
      <c r="P191" s="135"/>
      <c r="Q191" s="135"/>
      <c r="R191" s="135"/>
      <c r="S191" s="135"/>
      <c r="T191" s="135"/>
      <c r="U191" s="135"/>
      <c r="V191" s="135"/>
      <c r="W191" s="135"/>
      <c r="X191" s="135"/>
      <c r="Y191" s="135"/>
      <c r="Z191" s="135"/>
      <c r="AA191" s="135"/>
      <c r="AB191" s="135"/>
    </row>
  </sheetData>
  <sheetProtection password="9E21" sheet="1" objects="1" scenarios="1"/>
  <mergeCells count="9">
    <mergeCell ref="B90:H99"/>
    <mergeCell ref="B102:H111"/>
    <mergeCell ref="B113:H116"/>
    <mergeCell ref="B35:H35"/>
    <mergeCell ref="B6:I6"/>
    <mergeCell ref="B8:I8"/>
    <mergeCell ref="B36:H56"/>
    <mergeCell ref="B60:H77"/>
    <mergeCell ref="B80:H87"/>
  </mergeCells>
  <pageMargins left="0.7" right="0.7" top="0.75" bottom="0.75" header="0.3" footer="0.3"/>
  <pageSetup paperSize="9" scale="76" orientation="portrait" verticalDpi="0" r:id="rId1"/>
  <rowBreaks count="1" manualBreakCount="1">
    <brk id="57" max="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4:AB53"/>
  <sheetViews>
    <sheetView showGridLines="0" topLeftCell="A31" workbookViewId="0"/>
  </sheetViews>
  <sheetFormatPr baseColWidth="10" defaultRowHeight="17.25" x14ac:dyDescent="0.35"/>
  <cols>
    <col min="2" max="2" width="16.25" customWidth="1"/>
  </cols>
  <sheetData>
    <row r="4" spans="1:28" s="112" customFormat="1" ht="42.75" customHeight="1" x14ac:dyDescent="0.2">
      <c r="A4" s="111"/>
      <c r="B4" s="534" t="s">
        <v>228</v>
      </c>
      <c r="C4" s="534"/>
      <c r="D4" s="534"/>
      <c r="E4" s="534"/>
      <c r="F4" s="534"/>
      <c r="G4" s="534"/>
      <c r="H4" s="534"/>
      <c r="I4" s="534"/>
      <c r="J4" s="111"/>
      <c r="K4" s="116"/>
      <c r="L4" s="116"/>
      <c r="M4" s="116"/>
      <c r="N4" s="116"/>
      <c r="O4" s="116"/>
      <c r="P4" s="116"/>
      <c r="Q4" s="116"/>
      <c r="R4" s="116"/>
      <c r="S4" s="116"/>
      <c r="T4" s="116"/>
      <c r="U4" s="116"/>
      <c r="V4" s="116"/>
      <c r="W4" s="116"/>
      <c r="X4" s="116"/>
      <c r="Y4" s="116"/>
      <c r="Z4" s="116"/>
      <c r="AA4" s="116"/>
      <c r="AB4" s="116"/>
    </row>
    <row r="5" spans="1:28" s="112" customFormat="1" ht="13.5" thickBot="1" x14ac:dyDescent="0.25">
      <c r="A5" s="111"/>
      <c r="B5" s="195"/>
      <c r="C5" s="195"/>
      <c r="D5" s="195"/>
      <c r="E5" s="195"/>
      <c r="F5" s="195"/>
      <c r="G5" s="195"/>
      <c r="H5" s="195"/>
      <c r="I5" s="195"/>
      <c r="J5" s="111"/>
      <c r="K5" s="116"/>
      <c r="L5" s="116"/>
      <c r="M5" s="116"/>
      <c r="N5" s="116"/>
      <c r="O5" s="116"/>
      <c r="P5" s="116"/>
      <c r="Q5" s="116"/>
      <c r="R5" s="116"/>
      <c r="S5" s="116"/>
      <c r="T5" s="116"/>
      <c r="U5" s="116"/>
      <c r="V5" s="116"/>
      <c r="W5" s="116"/>
      <c r="X5" s="116"/>
      <c r="Y5" s="116"/>
      <c r="Z5" s="116"/>
      <c r="AA5" s="116"/>
      <c r="AB5" s="116"/>
    </row>
    <row r="6" spans="1:28" s="114" customFormat="1" ht="21" x14ac:dyDescent="0.2">
      <c r="A6" s="118"/>
      <c r="B6" s="26" t="s">
        <v>0</v>
      </c>
      <c r="C6" s="36" t="s">
        <v>1</v>
      </c>
      <c r="D6" s="27" t="s">
        <v>2</v>
      </c>
      <c r="E6" s="27" t="s">
        <v>3</v>
      </c>
      <c r="F6" s="27" t="s">
        <v>4</v>
      </c>
      <c r="G6" s="27" t="s">
        <v>5</v>
      </c>
      <c r="H6" s="27" t="s">
        <v>6</v>
      </c>
      <c r="I6" s="35" t="s">
        <v>7</v>
      </c>
      <c r="J6" s="118"/>
      <c r="K6" s="119"/>
      <c r="L6" s="119"/>
      <c r="M6" s="119"/>
      <c r="N6" s="119"/>
      <c r="O6" s="119"/>
      <c r="P6" s="119"/>
      <c r="Q6" s="119"/>
      <c r="R6" s="119"/>
      <c r="S6" s="119"/>
      <c r="T6" s="119"/>
      <c r="U6" s="119"/>
      <c r="V6" s="119"/>
      <c r="W6" s="119"/>
      <c r="X6" s="119"/>
      <c r="Y6" s="119"/>
      <c r="Z6" s="116" t="e">
        <f>1/0</f>
        <v>#DIV/0!</v>
      </c>
      <c r="AA6" s="119"/>
      <c r="AB6" s="119"/>
    </row>
    <row r="7" spans="1:28" s="111" customFormat="1" ht="15" x14ac:dyDescent="0.2">
      <c r="B7" s="28"/>
      <c r="C7" s="23"/>
      <c r="D7" s="21"/>
      <c r="E7" s="21"/>
      <c r="F7" s="21"/>
      <c r="G7" s="21"/>
      <c r="H7" s="21"/>
      <c r="I7" s="29"/>
      <c r="K7" s="116"/>
      <c r="L7" s="116"/>
      <c r="M7" s="116"/>
      <c r="N7" s="116"/>
      <c r="O7" s="116"/>
      <c r="P7" s="116"/>
      <c r="Q7" s="116"/>
      <c r="R7" s="116"/>
      <c r="S7" s="116"/>
      <c r="T7" s="116"/>
      <c r="U7" s="116"/>
      <c r="V7" s="116"/>
      <c r="W7" s="116"/>
      <c r="X7" s="116"/>
      <c r="Y7" s="116"/>
      <c r="Z7" s="116"/>
      <c r="AA7" s="116"/>
      <c r="AB7" s="116"/>
    </row>
    <row r="8" spans="1:28" s="112" customFormat="1" ht="42.75" x14ac:dyDescent="0.2">
      <c r="A8" s="111"/>
      <c r="B8" s="110" t="s">
        <v>8</v>
      </c>
      <c r="C8" s="17"/>
      <c r="D8" s="18"/>
      <c r="E8" s="18"/>
      <c r="F8" s="18"/>
      <c r="G8" s="18"/>
      <c r="H8" s="18"/>
      <c r="I8" s="30"/>
      <c r="J8" s="111"/>
      <c r="K8" s="116"/>
      <c r="L8" s="116"/>
      <c r="M8" s="116"/>
      <c r="N8" s="116"/>
      <c r="O8" s="116"/>
      <c r="P8" s="116"/>
      <c r="Q8" s="116"/>
      <c r="R8" s="116"/>
      <c r="S8" s="116"/>
      <c r="T8" s="116"/>
      <c r="U8" s="116"/>
      <c r="V8" s="116"/>
      <c r="W8" s="116"/>
      <c r="X8" s="116"/>
      <c r="Y8" s="116"/>
      <c r="Z8" s="116"/>
      <c r="AA8" s="116"/>
      <c r="AB8" s="116"/>
    </row>
    <row r="9" spans="1:28" s="123" customFormat="1" ht="14.25" x14ac:dyDescent="0.35">
      <c r="A9" s="120"/>
      <c r="B9" s="39" t="s">
        <v>9</v>
      </c>
      <c r="C9" s="40" t="s">
        <v>10</v>
      </c>
      <c r="D9" s="22"/>
      <c r="E9" s="22"/>
      <c r="F9" s="22"/>
      <c r="G9" s="22"/>
      <c r="H9" s="22"/>
      <c r="I9" s="42" t="s">
        <v>11</v>
      </c>
      <c r="J9" s="120"/>
      <c r="K9" s="121"/>
      <c r="L9" s="121"/>
      <c r="M9" s="121"/>
      <c r="N9" s="121"/>
      <c r="O9" s="121">
        <f t="shared" ref="N9:R15" si="0">+IF(E9=$N$9,0,1)</f>
        <v>0</v>
      </c>
      <c r="P9" s="121">
        <f t="shared" si="0"/>
        <v>0</v>
      </c>
      <c r="Q9" s="121">
        <f t="shared" si="0"/>
        <v>0</v>
      </c>
      <c r="R9" s="121">
        <f t="shared" si="0"/>
        <v>0</v>
      </c>
      <c r="S9" s="122">
        <f t="shared" ref="S9:S14" si="1">+SUM(N9:R9)</f>
        <v>0</v>
      </c>
      <c r="T9" s="121"/>
      <c r="U9" s="121">
        <f t="shared" ref="U9:U14" si="2">+IF($S9&gt;1,$Z$41,IF($S9&lt;1,$Z$41,1*N9))</f>
        <v>0</v>
      </c>
      <c r="V9" s="121">
        <f t="shared" ref="V9:V14" si="3">+IF($S9&gt;1,$Z$41,IF($S9&lt;1,$Z$41,2*O9))</f>
        <v>0</v>
      </c>
      <c r="W9" s="121">
        <f t="shared" ref="W9:W14" si="4">+IF($S9&gt;1,$Z$41,IF($S9&lt;1,$Z$41,3*P9))</f>
        <v>0</v>
      </c>
      <c r="X9" s="121">
        <f t="shared" ref="X9:X14" si="5">+IF($S9&gt;1,$Z$41,IF($S9&lt;1,$Z$41,4*Q9))</f>
        <v>0</v>
      </c>
      <c r="Y9" s="121">
        <f t="shared" ref="Y9:Y14" si="6">+IF($S9&gt;1,$Z$41,IF($S9&lt;1,$Z$41,5*R9))</f>
        <v>0</v>
      </c>
      <c r="Z9" s="122">
        <f t="shared" ref="Z9:Z14" si="7">+SUM(U9:Y9)</f>
        <v>0</v>
      </c>
      <c r="AA9" s="121"/>
      <c r="AB9" s="121"/>
    </row>
    <row r="10" spans="1:28" s="123" customFormat="1" ht="24" x14ac:dyDescent="0.35">
      <c r="A10" s="120"/>
      <c r="B10" s="31" t="s">
        <v>12</v>
      </c>
      <c r="C10" s="40" t="s">
        <v>13</v>
      </c>
      <c r="D10" s="22"/>
      <c r="E10" s="22"/>
      <c r="F10" s="22"/>
      <c r="G10" s="22"/>
      <c r="H10" s="22"/>
      <c r="I10" s="42" t="s">
        <v>14</v>
      </c>
      <c r="J10" s="120"/>
      <c r="K10" s="121"/>
      <c r="L10" s="121"/>
      <c r="M10" s="121"/>
      <c r="N10" s="121">
        <f t="shared" si="0"/>
        <v>0</v>
      </c>
      <c r="O10" s="121">
        <f t="shared" si="0"/>
        <v>0</v>
      </c>
      <c r="P10" s="121">
        <f t="shared" si="0"/>
        <v>0</v>
      </c>
      <c r="Q10" s="121">
        <f t="shared" si="0"/>
        <v>0</v>
      </c>
      <c r="R10" s="121">
        <f t="shared" si="0"/>
        <v>0</v>
      </c>
      <c r="S10" s="122">
        <f t="shared" si="1"/>
        <v>0</v>
      </c>
      <c r="T10" s="121"/>
      <c r="U10" s="121">
        <f t="shared" si="2"/>
        <v>0</v>
      </c>
      <c r="V10" s="121">
        <f t="shared" si="3"/>
        <v>0</v>
      </c>
      <c r="W10" s="121">
        <f t="shared" si="4"/>
        <v>0</v>
      </c>
      <c r="X10" s="121">
        <f t="shared" si="5"/>
        <v>0</v>
      </c>
      <c r="Y10" s="121">
        <f t="shared" si="6"/>
        <v>0</v>
      </c>
      <c r="Z10" s="122">
        <f t="shared" si="7"/>
        <v>0</v>
      </c>
      <c r="AA10" s="121"/>
      <c r="AB10" s="121"/>
    </row>
    <row r="11" spans="1:28" s="123" customFormat="1" ht="24" x14ac:dyDescent="0.35">
      <c r="A11" s="120"/>
      <c r="B11" s="201" t="s">
        <v>15</v>
      </c>
      <c r="C11" s="40" t="s">
        <v>16</v>
      </c>
      <c r="D11" s="22"/>
      <c r="E11" s="22"/>
      <c r="F11" s="22"/>
      <c r="G11" s="22"/>
      <c r="H11" s="22"/>
      <c r="I11" s="42" t="s">
        <v>17</v>
      </c>
      <c r="J11" s="120"/>
      <c r="K11" s="121"/>
      <c r="L11" s="121"/>
      <c r="M11" s="121"/>
      <c r="N11" s="121">
        <f t="shared" si="0"/>
        <v>0</v>
      </c>
      <c r="O11" s="121">
        <f t="shared" si="0"/>
        <v>0</v>
      </c>
      <c r="P11" s="121">
        <f t="shared" si="0"/>
        <v>0</v>
      </c>
      <c r="Q11" s="121">
        <f t="shared" si="0"/>
        <v>0</v>
      </c>
      <c r="R11" s="121">
        <f t="shared" si="0"/>
        <v>0</v>
      </c>
      <c r="S11" s="122">
        <f t="shared" si="1"/>
        <v>0</v>
      </c>
      <c r="T11" s="121"/>
      <c r="U11" s="121">
        <f t="shared" si="2"/>
        <v>0</v>
      </c>
      <c r="V11" s="121">
        <f t="shared" si="3"/>
        <v>0</v>
      </c>
      <c r="W11" s="121">
        <f t="shared" si="4"/>
        <v>0</v>
      </c>
      <c r="X11" s="121">
        <f t="shared" si="5"/>
        <v>0</v>
      </c>
      <c r="Y11" s="121">
        <f t="shared" si="6"/>
        <v>0</v>
      </c>
      <c r="Z11" s="122">
        <f t="shared" si="7"/>
        <v>0</v>
      </c>
      <c r="AA11" s="121"/>
      <c r="AB11" s="121"/>
    </row>
    <row r="12" spans="1:28" s="123" customFormat="1" ht="24" x14ac:dyDescent="0.35">
      <c r="A12" s="120"/>
      <c r="B12" s="31" t="s">
        <v>18</v>
      </c>
      <c r="C12" s="40" t="s">
        <v>19</v>
      </c>
      <c r="D12" s="22"/>
      <c r="E12" s="22"/>
      <c r="F12" s="22"/>
      <c r="G12" s="22"/>
      <c r="H12" s="22"/>
      <c r="I12" s="42" t="s">
        <v>20</v>
      </c>
      <c r="J12" s="120"/>
      <c r="K12" s="121"/>
      <c r="L12" s="121"/>
      <c r="M12" s="121"/>
      <c r="N12" s="121">
        <f t="shared" si="0"/>
        <v>0</v>
      </c>
      <c r="O12" s="121">
        <f t="shared" si="0"/>
        <v>0</v>
      </c>
      <c r="P12" s="121">
        <f t="shared" si="0"/>
        <v>0</v>
      </c>
      <c r="Q12" s="121">
        <f t="shared" si="0"/>
        <v>0</v>
      </c>
      <c r="R12" s="121">
        <f t="shared" si="0"/>
        <v>0</v>
      </c>
      <c r="S12" s="122">
        <f t="shared" si="1"/>
        <v>0</v>
      </c>
      <c r="T12" s="121"/>
      <c r="U12" s="121">
        <f t="shared" si="2"/>
        <v>0</v>
      </c>
      <c r="V12" s="121">
        <f t="shared" si="3"/>
        <v>0</v>
      </c>
      <c r="W12" s="121">
        <f t="shared" si="4"/>
        <v>0</v>
      </c>
      <c r="X12" s="121">
        <f t="shared" si="5"/>
        <v>0</v>
      </c>
      <c r="Y12" s="121">
        <f t="shared" si="6"/>
        <v>0</v>
      </c>
      <c r="Z12" s="122">
        <f t="shared" si="7"/>
        <v>0</v>
      </c>
      <c r="AA12" s="121"/>
      <c r="AB12" s="121"/>
    </row>
    <row r="13" spans="1:28" s="123" customFormat="1" ht="24" x14ac:dyDescent="0.35">
      <c r="A13" s="120"/>
      <c r="B13" s="201" t="s">
        <v>21</v>
      </c>
      <c r="C13" s="40" t="s">
        <v>22</v>
      </c>
      <c r="D13" s="22"/>
      <c r="E13" s="22"/>
      <c r="F13" s="22"/>
      <c r="G13" s="22"/>
      <c r="H13" s="22"/>
      <c r="I13" s="42" t="s">
        <v>23</v>
      </c>
      <c r="J13" s="120"/>
      <c r="K13" s="121"/>
      <c r="L13" s="121"/>
      <c r="M13" s="121"/>
      <c r="N13" s="121">
        <f t="shared" si="0"/>
        <v>0</v>
      </c>
      <c r="O13" s="121">
        <f t="shared" si="0"/>
        <v>0</v>
      </c>
      <c r="P13" s="121">
        <f t="shared" si="0"/>
        <v>0</v>
      </c>
      <c r="Q13" s="121">
        <f t="shared" si="0"/>
        <v>0</v>
      </c>
      <c r="R13" s="121">
        <f t="shared" si="0"/>
        <v>0</v>
      </c>
      <c r="S13" s="122">
        <f t="shared" si="1"/>
        <v>0</v>
      </c>
      <c r="T13" s="121"/>
      <c r="U13" s="121">
        <f t="shared" si="2"/>
        <v>0</v>
      </c>
      <c r="V13" s="121">
        <f t="shared" si="3"/>
        <v>0</v>
      </c>
      <c r="W13" s="121">
        <f t="shared" si="4"/>
        <v>0</v>
      </c>
      <c r="X13" s="121">
        <f t="shared" si="5"/>
        <v>0</v>
      </c>
      <c r="Y13" s="121">
        <f t="shared" si="6"/>
        <v>0</v>
      </c>
      <c r="Z13" s="122">
        <f t="shared" si="7"/>
        <v>0</v>
      </c>
      <c r="AA13" s="121"/>
      <c r="AB13" s="121"/>
    </row>
    <row r="14" spans="1:28" s="123" customFormat="1" ht="14.25" x14ac:dyDescent="0.35">
      <c r="A14" s="120"/>
      <c r="B14" s="202" t="s">
        <v>24</v>
      </c>
      <c r="C14" s="40" t="s">
        <v>25</v>
      </c>
      <c r="D14" s="22"/>
      <c r="E14" s="22"/>
      <c r="F14" s="22"/>
      <c r="G14" s="22"/>
      <c r="H14" s="22"/>
      <c r="I14" s="42" t="s">
        <v>26</v>
      </c>
      <c r="J14" s="120"/>
      <c r="K14" s="121"/>
      <c r="L14" s="121"/>
      <c r="M14" s="121"/>
      <c r="N14" s="121">
        <f t="shared" si="0"/>
        <v>0</v>
      </c>
      <c r="O14" s="121">
        <f t="shared" si="0"/>
        <v>0</v>
      </c>
      <c r="P14" s="121">
        <f t="shared" si="0"/>
        <v>0</v>
      </c>
      <c r="Q14" s="121">
        <f t="shared" si="0"/>
        <v>0</v>
      </c>
      <c r="R14" s="121">
        <f t="shared" si="0"/>
        <v>0</v>
      </c>
      <c r="S14" s="122">
        <f t="shared" si="1"/>
        <v>0</v>
      </c>
      <c r="T14" s="121"/>
      <c r="U14" s="121">
        <f t="shared" si="2"/>
        <v>0</v>
      </c>
      <c r="V14" s="121">
        <f t="shared" si="3"/>
        <v>0</v>
      </c>
      <c r="W14" s="121">
        <f t="shared" si="4"/>
        <v>0</v>
      </c>
      <c r="X14" s="121">
        <f t="shared" si="5"/>
        <v>0</v>
      </c>
      <c r="Y14" s="121">
        <f t="shared" si="6"/>
        <v>0</v>
      </c>
      <c r="Z14" s="122">
        <f t="shared" si="7"/>
        <v>0</v>
      </c>
      <c r="AA14" s="121"/>
      <c r="AB14" s="121"/>
    </row>
    <row r="15" spans="1:28" s="123" customFormat="1" ht="15" x14ac:dyDescent="0.35">
      <c r="A15" s="120"/>
      <c r="B15" s="32"/>
      <c r="C15" s="41"/>
      <c r="D15" s="19"/>
      <c r="E15" s="19"/>
      <c r="F15" s="19"/>
      <c r="G15" s="19"/>
      <c r="H15" s="19"/>
      <c r="I15" s="43"/>
      <c r="J15" s="120"/>
      <c r="K15" s="121"/>
      <c r="L15" s="121"/>
      <c r="M15" s="121"/>
      <c r="N15" s="121"/>
      <c r="O15" s="121"/>
      <c r="P15" s="121"/>
      <c r="Q15" s="121"/>
      <c r="R15" s="121">
        <f t="shared" si="0"/>
        <v>0</v>
      </c>
      <c r="S15" s="121"/>
      <c r="T15" s="121"/>
      <c r="U15" s="121"/>
      <c r="V15" s="121"/>
      <c r="W15" s="121"/>
      <c r="X15" s="121"/>
      <c r="Y15" s="121"/>
      <c r="Z15" s="121"/>
      <c r="AA15" s="121"/>
      <c r="AB15" s="121"/>
    </row>
    <row r="16" spans="1:28" s="123" customFormat="1" ht="45" customHeight="1" x14ac:dyDescent="0.2">
      <c r="A16" s="120"/>
      <c r="B16" s="110" t="s">
        <v>27</v>
      </c>
      <c r="C16" s="17"/>
      <c r="D16" s="20"/>
      <c r="E16" s="20"/>
      <c r="F16" s="20"/>
      <c r="G16" s="20"/>
      <c r="H16" s="20"/>
      <c r="I16" s="33"/>
      <c r="J16" s="120"/>
      <c r="K16" s="121"/>
      <c r="L16" s="121"/>
      <c r="M16" s="121"/>
      <c r="N16" s="121"/>
      <c r="O16" s="121"/>
      <c r="P16" s="121"/>
      <c r="Q16" s="121"/>
      <c r="R16" s="121"/>
      <c r="S16" s="121"/>
      <c r="T16" s="121"/>
      <c r="U16" s="121"/>
      <c r="V16" s="121"/>
      <c r="W16" s="121"/>
      <c r="X16" s="121"/>
      <c r="Y16" s="121"/>
      <c r="Z16" s="121"/>
      <c r="AA16" s="121"/>
      <c r="AB16" s="121"/>
    </row>
    <row r="17" spans="1:28" s="123" customFormat="1" ht="24" x14ac:dyDescent="0.35">
      <c r="A17" s="120"/>
      <c r="B17" s="201" t="s">
        <v>28</v>
      </c>
      <c r="C17" s="40" t="s">
        <v>17</v>
      </c>
      <c r="D17" s="24"/>
      <c r="E17" s="22"/>
      <c r="F17" s="22"/>
      <c r="G17" s="22"/>
      <c r="H17" s="22"/>
      <c r="I17" s="42" t="s">
        <v>16</v>
      </c>
      <c r="J17" s="120"/>
      <c r="K17" s="121"/>
      <c r="L17" s="121"/>
      <c r="M17" s="121"/>
      <c r="N17" s="121">
        <f t="shared" ref="N17:R22" si="8">+IF(D17=$N$9,0,1)</f>
        <v>0</v>
      </c>
      <c r="O17" s="121">
        <f t="shared" si="8"/>
        <v>0</v>
      </c>
      <c r="P17" s="121">
        <f t="shared" si="8"/>
        <v>0</v>
      </c>
      <c r="Q17" s="121">
        <f t="shared" si="8"/>
        <v>0</v>
      </c>
      <c r="R17" s="121">
        <f t="shared" si="8"/>
        <v>0</v>
      </c>
      <c r="S17" s="122">
        <f t="shared" ref="S17:S22" si="9">+SUM(N17:R17)</f>
        <v>0</v>
      </c>
      <c r="T17" s="121"/>
      <c r="U17" s="121">
        <f t="shared" ref="U17:U22" si="10">+IF($S17&gt;1,$Z$41,IF($S17&lt;1,$Z$41,1*N17))</f>
        <v>0</v>
      </c>
      <c r="V17" s="121">
        <f t="shared" ref="V17:V22" si="11">+IF($S17&gt;1,$Z$41,IF($S17&lt;1,$Z$41,2*O17))</f>
        <v>0</v>
      </c>
      <c r="W17" s="121">
        <f t="shared" ref="W17:W22" si="12">+IF($S17&gt;1,$Z$41,IF($S17&lt;1,$Z$41,3*P17))</f>
        <v>0</v>
      </c>
      <c r="X17" s="121">
        <f t="shared" ref="X17:X22" si="13">+IF($S17&gt;1,$Z$41,IF($S17&lt;1,$Z$41,4*Q17))</f>
        <v>0</v>
      </c>
      <c r="Y17" s="121">
        <f t="shared" ref="Y17:Y22" si="14">+IF($S17&gt;1,$Z$41,IF($S17&lt;1,$Z$41,5*R17))</f>
        <v>0</v>
      </c>
      <c r="Z17" s="122">
        <f t="shared" ref="Z17:Z22" si="15">+SUM(U17:Y17)</f>
        <v>0</v>
      </c>
      <c r="AA17" s="121"/>
      <c r="AB17" s="121"/>
    </row>
    <row r="18" spans="1:28" s="123" customFormat="1" ht="24" x14ac:dyDescent="0.35">
      <c r="A18" s="120"/>
      <c r="B18" s="204" t="s">
        <v>29</v>
      </c>
      <c r="C18" s="40" t="s">
        <v>25</v>
      </c>
      <c r="D18" s="24"/>
      <c r="E18" s="22"/>
      <c r="F18" s="22"/>
      <c r="G18" s="22"/>
      <c r="H18" s="22"/>
      <c r="I18" s="42" t="s">
        <v>26</v>
      </c>
      <c r="J18" s="120"/>
      <c r="K18" s="121"/>
      <c r="L18" s="121"/>
      <c r="M18" s="121"/>
      <c r="N18" s="121">
        <f t="shared" si="8"/>
        <v>0</v>
      </c>
      <c r="O18" s="121">
        <f t="shared" si="8"/>
        <v>0</v>
      </c>
      <c r="P18" s="121">
        <f t="shared" si="8"/>
        <v>0</v>
      </c>
      <c r="Q18" s="121">
        <f t="shared" si="8"/>
        <v>0</v>
      </c>
      <c r="R18" s="121">
        <f t="shared" si="8"/>
        <v>0</v>
      </c>
      <c r="S18" s="122">
        <f t="shared" si="9"/>
        <v>0</v>
      </c>
      <c r="T18" s="121"/>
      <c r="U18" s="121">
        <f t="shared" si="10"/>
        <v>0</v>
      </c>
      <c r="V18" s="121">
        <f t="shared" si="11"/>
        <v>0</v>
      </c>
      <c r="W18" s="121">
        <f t="shared" si="12"/>
        <v>0</v>
      </c>
      <c r="X18" s="121">
        <f t="shared" si="13"/>
        <v>0</v>
      </c>
      <c r="Y18" s="121">
        <f t="shared" si="14"/>
        <v>0</v>
      </c>
      <c r="Z18" s="122">
        <f t="shared" si="15"/>
        <v>0</v>
      </c>
      <c r="AA18" s="121"/>
      <c r="AB18" s="121"/>
    </row>
    <row r="19" spans="1:28" s="123" customFormat="1" ht="24" x14ac:dyDescent="0.35">
      <c r="A19" s="120"/>
      <c r="B19" s="201" t="s">
        <v>30</v>
      </c>
      <c r="C19" s="40" t="s">
        <v>31</v>
      </c>
      <c r="D19" s="24"/>
      <c r="E19" s="22"/>
      <c r="F19" s="22"/>
      <c r="G19" s="22"/>
      <c r="H19" s="22"/>
      <c r="I19" s="42" t="s">
        <v>32</v>
      </c>
      <c r="J19" s="120"/>
      <c r="K19" s="121"/>
      <c r="L19" s="121"/>
      <c r="M19" s="121"/>
      <c r="N19" s="121">
        <f t="shared" si="8"/>
        <v>0</v>
      </c>
      <c r="O19" s="121">
        <f t="shared" si="8"/>
        <v>0</v>
      </c>
      <c r="P19" s="121">
        <f t="shared" si="8"/>
        <v>0</v>
      </c>
      <c r="Q19" s="121">
        <f t="shared" si="8"/>
        <v>0</v>
      </c>
      <c r="R19" s="121">
        <f t="shared" si="8"/>
        <v>0</v>
      </c>
      <c r="S19" s="122">
        <f t="shared" si="9"/>
        <v>0</v>
      </c>
      <c r="T19" s="121"/>
      <c r="U19" s="121">
        <f t="shared" si="10"/>
        <v>0</v>
      </c>
      <c r="V19" s="121">
        <f t="shared" si="11"/>
        <v>0</v>
      </c>
      <c r="W19" s="121">
        <f t="shared" si="12"/>
        <v>0</v>
      </c>
      <c r="X19" s="121">
        <f t="shared" si="13"/>
        <v>0</v>
      </c>
      <c r="Y19" s="121">
        <f t="shared" si="14"/>
        <v>0</v>
      </c>
      <c r="Z19" s="122">
        <f t="shared" si="15"/>
        <v>0</v>
      </c>
      <c r="AA19" s="121"/>
      <c r="AB19" s="121"/>
    </row>
    <row r="20" spans="1:28" s="123" customFormat="1" ht="24" x14ac:dyDescent="0.35">
      <c r="A20" s="120"/>
      <c r="B20" s="204" t="s">
        <v>33</v>
      </c>
      <c r="C20" s="40" t="s">
        <v>17</v>
      </c>
      <c r="D20" s="24"/>
      <c r="E20" s="22"/>
      <c r="F20" s="22"/>
      <c r="G20" s="22"/>
      <c r="H20" s="22"/>
      <c r="I20" s="42" t="s">
        <v>34</v>
      </c>
      <c r="J20" s="120"/>
      <c r="K20" s="121"/>
      <c r="L20" s="121"/>
      <c r="M20" s="121"/>
      <c r="N20" s="121">
        <f t="shared" si="8"/>
        <v>0</v>
      </c>
      <c r="O20" s="121">
        <f t="shared" si="8"/>
        <v>0</v>
      </c>
      <c r="P20" s="121">
        <f t="shared" si="8"/>
        <v>0</v>
      </c>
      <c r="Q20" s="121">
        <f t="shared" si="8"/>
        <v>0</v>
      </c>
      <c r="R20" s="121">
        <f t="shared" si="8"/>
        <v>0</v>
      </c>
      <c r="S20" s="122">
        <f t="shared" si="9"/>
        <v>0</v>
      </c>
      <c r="T20" s="121"/>
      <c r="U20" s="121">
        <f t="shared" si="10"/>
        <v>0</v>
      </c>
      <c r="V20" s="121">
        <f t="shared" si="11"/>
        <v>0</v>
      </c>
      <c r="W20" s="121">
        <f t="shared" si="12"/>
        <v>0</v>
      </c>
      <c r="X20" s="121">
        <f t="shared" si="13"/>
        <v>0</v>
      </c>
      <c r="Y20" s="121">
        <f t="shared" si="14"/>
        <v>0</v>
      </c>
      <c r="Z20" s="122">
        <f t="shared" si="15"/>
        <v>0</v>
      </c>
      <c r="AA20" s="121"/>
      <c r="AB20" s="121"/>
    </row>
    <row r="21" spans="1:28" s="123" customFormat="1" ht="24" x14ac:dyDescent="0.35">
      <c r="A21" s="120"/>
      <c r="B21" s="201" t="s">
        <v>35</v>
      </c>
      <c r="C21" s="40" t="s">
        <v>17</v>
      </c>
      <c r="D21" s="24"/>
      <c r="E21" s="22"/>
      <c r="F21" s="22"/>
      <c r="G21" s="22"/>
      <c r="H21" s="22"/>
      <c r="I21" s="42" t="s">
        <v>34</v>
      </c>
      <c r="J21" s="120"/>
      <c r="K21" s="121"/>
      <c r="L21" s="121"/>
      <c r="M21" s="121"/>
      <c r="N21" s="121">
        <f t="shared" si="8"/>
        <v>0</v>
      </c>
      <c r="O21" s="121">
        <f t="shared" si="8"/>
        <v>0</v>
      </c>
      <c r="P21" s="121">
        <f t="shared" si="8"/>
        <v>0</v>
      </c>
      <c r="Q21" s="121">
        <f t="shared" si="8"/>
        <v>0</v>
      </c>
      <c r="R21" s="121">
        <f t="shared" si="8"/>
        <v>0</v>
      </c>
      <c r="S21" s="122">
        <f t="shared" si="9"/>
        <v>0</v>
      </c>
      <c r="T21" s="121"/>
      <c r="U21" s="121">
        <f t="shared" si="10"/>
        <v>0</v>
      </c>
      <c r="V21" s="121">
        <f t="shared" si="11"/>
        <v>0</v>
      </c>
      <c r="W21" s="121">
        <f t="shared" si="12"/>
        <v>0</v>
      </c>
      <c r="X21" s="121">
        <f t="shared" si="13"/>
        <v>0</v>
      </c>
      <c r="Y21" s="121">
        <f t="shared" si="14"/>
        <v>0</v>
      </c>
      <c r="Z21" s="122">
        <f t="shared" si="15"/>
        <v>0</v>
      </c>
      <c r="AA21" s="121"/>
      <c r="AB21" s="121"/>
    </row>
    <row r="22" spans="1:28" s="123" customFormat="1" ht="36" x14ac:dyDescent="0.35">
      <c r="A22" s="120"/>
      <c r="B22" s="203" t="s">
        <v>36</v>
      </c>
      <c r="C22" s="40" t="s">
        <v>22</v>
      </c>
      <c r="D22" s="24"/>
      <c r="E22" s="22"/>
      <c r="F22" s="22"/>
      <c r="G22" s="22"/>
      <c r="H22" s="25"/>
      <c r="I22" s="42" t="s">
        <v>37</v>
      </c>
      <c r="J22" s="120"/>
      <c r="K22" s="121"/>
      <c r="L22" s="121"/>
      <c r="M22" s="121"/>
      <c r="N22" s="121">
        <f t="shared" si="8"/>
        <v>0</v>
      </c>
      <c r="O22" s="121">
        <f t="shared" si="8"/>
        <v>0</v>
      </c>
      <c r="P22" s="121">
        <f t="shared" si="8"/>
        <v>0</v>
      </c>
      <c r="Q22" s="121">
        <f t="shared" si="8"/>
        <v>0</v>
      </c>
      <c r="R22" s="121">
        <f t="shared" si="8"/>
        <v>0</v>
      </c>
      <c r="S22" s="122">
        <f t="shared" si="9"/>
        <v>0</v>
      </c>
      <c r="T22" s="121"/>
      <c r="U22" s="121">
        <f t="shared" si="10"/>
        <v>0</v>
      </c>
      <c r="V22" s="121">
        <f t="shared" si="11"/>
        <v>0</v>
      </c>
      <c r="W22" s="121">
        <f t="shared" si="12"/>
        <v>0</v>
      </c>
      <c r="X22" s="121">
        <f t="shared" si="13"/>
        <v>0</v>
      </c>
      <c r="Y22" s="121">
        <f t="shared" si="14"/>
        <v>0</v>
      </c>
      <c r="Z22" s="122">
        <f t="shared" si="15"/>
        <v>0</v>
      </c>
      <c r="AA22" s="121"/>
      <c r="AB22" s="121"/>
    </row>
    <row r="23" spans="1:28" s="123" customFormat="1" ht="45" customHeight="1" x14ac:dyDescent="0.35">
      <c r="A23" s="120"/>
      <c r="B23" s="32"/>
      <c r="C23" s="41"/>
      <c r="D23" s="19"/>
      <c r="E23" s="19"/>
      <c r="F23" s="19"/>
      <c r="G23" s="19"/>
      <c r="H23" s="19"/>
      <c r="I23" s="43"/>
      <c r="J23" s="120"/>
      <c r="K23" s="121"/>
      <c r="L23" s="121"/>
      <c r="M23" s="121"/>
      <c r="N23" s="121"/>
      <c r="O23" s="121"/>
      <c r="P23" s="121"/>
      <c r="Q23" s="121"/>
      <c r="R23" s="121"/>
      <c r="S23" s="121"/>
      <c r="T23" s="121"/>
      <c r="U23" s="121"/>
      <c r="V23" s="121"/>
      <c r="W23" s="121"/>
      <c r="X23" s="121"/>
      <c r="Y23" s="121"/>
      <c r="Z23" s="121"/>
      <c r="AA23" s="121"/>
      <c r="AB23" s="121"/>
    </row>
    <row r="24" spans="1:28" s="123" customFormat="1" ht="28.5" x14ac:dyDescent="0.2">
      <c r="A24" s="120"/>
      <c r="B24" s="110" t="s">
        <v>38</v>
      </c>
      <c r="C24" s="17"/>
      <c r="D24" s="20"/>
      <c r="E24" s="20"/>
      <c r="F24" s="20"/>
      <c r="G24" s="20"/>
      <c r="H24" s="20"/>
      <c r="I24" s="34"/>
      <c r="J24" s="120"/>
      <c r="K24" s="121"/>
      <c r="L24" s="121"/>
      <c r="M24" s="121"/>
      <c r="N24" s="121"/>
      <c r="O24" s="121"/>
      <c r="P24" s="121"/>
      <c r="Q24" s="121"/>
      <c r="R24" s="121"/>
      <c r="S24" s="121"/>
      <c r="T24" s="121"/>
      <c r="U24" s="121"/>
      <c r="V24" s="121"/>
      <c r="W24" s="121"/>
      <c r="X24" s="121"/>
      <c r="Y24" s="121"/>
      <c r="Z24" s="121"/>
      <c r="AA24" s="121"/>
      <c r="AB24" s="121"/>
    </row>
    <row r="25" spans="1:28" s="123" customFormat="1" ht="14.25" x14ac:dyDescent="0.35">
      <c r="A25" s="120"/>
      <c r="B25" s="39" t="s">
        <v>39</v>
      </c>
      <c r="C25" s="40" t="s">
        <v>14</v>
      </c>
      <c r="D25" s="24"/>
      <c r="E25" s="22"/>
      <c r="F25" s="22"/>
      <c r="G25" s="22"/>
      <c r="H25" s="22"/>
      <c r="I25" s="42" t="s">
        <v>13</v>
      </c>
      <c r="J25" s="120"/>
      <c r="K25" s="121"/>
      <c r="L25" s="121"/>
      <c r="M25" s="121"/>
      <c r="N25" s="121">
        <f t="shared" ref="N25:R28" si="16">+IF(D25=$N$9,0,1)</f>
        <v>0</v>
      </c>
      <c r="O25" s="121">
        <f t="shared" si="16"/>
        <v>0</v>
      </c>
      <c r="P25" s="121">
        <f t="shared" si="16"/>
        <v>0</v>
      </c>
      <c r="Q25" s="121">
        <f t="shared" si="16"/>
        <v>0</v>
      </c>
      <c r="R25" s="121">
        <f t="shared" si="16"/>
        <v>0</v>
      </c>
      <c r="S25" s="122">
        <f>+SUM(N25:R25)</f>
        <v>0</v>
      </c>
      <c r="T25" s="121"/>
      <c r="U25" s="121">
        <f>+IF($S25&gt;1,$Z$41,IF($S25&lt;1,$Z$41,1*N25))</f>
        <v>0</v>
      </c>
      <c r="V25" s="121">
        <f>+IF($S25&gt;1,$Z$41,IF($S25&lt;1,$Z$41,2*O25))</f>
        <v>0</v>
      </c>
      <c r="W25" s="121">
        <f>+IF($S25&gt;1,$Z$41,IF($S25&lt;1,$Z$41,3*P25))</f>
        <v>0</v>
      </c>
      <c r="X25" s="121">
        <f>+IF($S25&gt;1,$Z$41,IF($S25&lt;1,$Z$41,4*Q25))</f>
        <v>0</v>
      </c>
      <c r="Y25" s="121">
        <f>+IF($S25&gt;1,$Z$41,IF($S25&lt;1,$Z$41,5*R25))</f>
        <v>0</v>
      </c>
      <c r="Z25" s="122">
        <f>+SUM(U25:Y25)</f>
        <v>0</v>
      </c>
      <c r="AA25" s="121"/>
      <c r="AB25" s="121"/>
    </row>
    <row r="26" spans="1:28" s="123" customFormat="1" ht="36" x14ac:dyDescent="0.35">
      <c r="A26" s="120"/>
      <c r="B26" s="204" t="s">
        <v>40</v>
      </c>
      <c r="C26" s="40" t="s">
        <v>41</v>
      </c>
      <c r="D26" s="24"/>
      <c r="E26" s="22"/>
      <c r="F26" s="22"/>
      <c r="G26" s="22"/>
      <c r="H26" s="22"/>
      <c r="I26" s="42" t="s">
        <v>42</v>
      </c>
      <c r="J26" s="120"/>
      <c r="K26" s="121"/>
      <c r="L26" s="121"/>
      <c r="M26" s="121"/>
      <c r="N26" s="121">
        <f t="shared" si="16"/>
        <v>0</v>
      </c>
      <c r="O26" s="121">
        <f t="shared" si="16"/>
        <v>0</v>
      </c>
      <c r="P26" s="121">
        <f t="shared" si="16"/>
        <v>0</v>
      </c>
      <c r="Q26" s="121">
        <f t="shared" si="16"/>
        <v>0</v>
      </c>
      <c r="R26" s="121">
        <f t="shared" si="16"/>
        <v>0</v>
      </c>
      <c r="S26" s="122">
        <f>+SUM(N26:R26)</f>
        <v>0</v>
      </c>
      <c r="T26" s="121"/>
      <c r="U26" s="121">
        <f>+IF($S26&gt;1,$Z$41,IF($S26&lt;1,$Z$41,1*N26))</f>
        <v>0</v>
      </c>
      <c r="V26" s="121">
        <f>+IF($S26&gt;1,$Z$41,IF($S26&lt;1,$Z$41,2*O26))</f>
        <v>0</v>
      </c>
      <c r="W26" s="121">
        <f>+IF($S26&gt;1,$Z$41,IF($S26&lt;1,$Z$41,3*P26))</f>
        <v>0</v>
      </c>
      <c r="X26" s="121">
        <f>+IF($S26&gt;1,$Z$41,IF($S26&lt;1,$Z$41,4*Q26))</f>
        <v>0</v>
      </c>
      <c r="Y26" s="121">
        <f>+IF($S26&gt;1,$Z$41,IF($S26&lt;1,$Z$41,5*R26))</f>
        <v>0</v>
      </c>
      <c r="Z26" s="122">
        <f>+SUM(U26:Y26)</f>
        <v>0</v>
      </c>
      <c r="AA26" s="121"/>
      <c r="AB26" s="121"/>
    </row>
    <row r="27" spans="1:28" s="123" customFormat="1" ht="24" x14ac:dyDescent="0.35">
      <c r="A27" s="120"/>
      <c r="B27" s="201" t="s">
        <v>43</v>
      </c>
      <c r="C27" s="40" t="s">
        <v>19</v>
      </c>
      <c r="D27" s="24"/>
      <c r="E27" s="22"/>
      <c r="F27" s="22"/>
      <c r="G27" s="22"/>
      <c r="H27" s="22"/>
      <c r="I27" s="42" t="s">
        <v>20</v>
      </c>
      <c r="J27" s="120"/>
      <c r="K27" s="121"/>
      <c r="L27" s="121"/>
      <c r="M27" s="121"/>
      <c r="N27" s="121">
        <f t="shared" si="16"/>
        <v>0</v>
      </c>
      <c r="O27" s="121">
        <f t="shared" si="16"/>
        <v>0</v>
      </c>
      <c r="P27" s="121">
        <f t="shared" si="16"/>
        <v>0</v>
      </c>
      <c r="Q27" s="121">
        <f t="shared" si="16"/>
        <v>0</v>
      </c>
      <c r="R27" s="121">
        <f t="shared" si="16"/>
        <v>0</v>
      </c>
      <c r="S27" s="122">
        <f>+SUM(N27:R27)</f>
        <v>0</v>
      </c>
      <c r="T27" s="121"/>
      <c r="U27" s="121">
        <f>+IF($S27&gt;1,$Z$41,IF($S27&lt;1,$Z$41,1*N27))</f>
        <v>0</v>
      </c>
      <c r="V27" s="121">
        <f>+IF($S27&gt;1,$Z$41,IF($S27&lt;1,$Z$41,2*O27))</f>
        <v>0</v>
      </c>
      <c r="W27" s="121">
        <f>+IF($S27&gt;1,$Z$41,IF($S27&lt;1,$Z$41,3*P27))</f>
        <v>0</v>
      </c>
      <c r="X27" s="121">
        <f>+IF($S27&gt;1,$Z$41,IF($S27&lt;1,$Z$41,4*Q27))</f>
        <v>0</v>
      </c>
      <c r="Y27" s="121">
        <f>+IF($S27&gt;1,$Z$41,IF($S27&lt;1,$Z$41,5*R27))</f>
        <v>0</v>
      </c>
      <c r="Z27" s="122">
        <f>+SUM(U27:Y27)</f>
        <v>0</v>
      </c>
      <c r="AA27" s="121"/>
      <c r="AB27" s="121"/>
    </row>
    <row r="28" spans="1:28" s="123" customFormat="1" ht="24" x14ac:dyDescent="0.35">
      <c r="A28" s="120"/>
      <c r="B28" s="205" t="s">
        <v>44</v>
      </c>
      <c r="C28" s="40" t="s">
        <v>45</v>
      </c>
      <c r="D28" s="24"/>
      <c r="E28" s="22"/>
      <c r="F28" s="22"/>
      <c r="G28" s="22"/>
      <c r="H28" s="25"/>
      <c r="I28" s="42" t="s">
        <v>5</v>
      </c>
      <c r="J28" s="120"/>
      <c r="K28" s="121"/>
      <c r="L28" s="121"/>
      <c r="M28" s="121"/>
      <c r="N28" s="121">
        <f t="shared" si="16"/>
        <v>0</v>
      </c>
      <c r="O28" s="121">
        <f t="shared" si="16"/>
        <v>0</v>
      </c>
      <c r="P28" s="121">
        <f t="shared" si="16"/>
        <v>0</v>
      </c>
      <c r="Q28" s="121">
        <f t="shared" si="16"/>
        <v>0</v>
      </c>
      <c r="R28" s="121">
        <f t="shared" si="16"/>
        <v>0</v>
      </c>
      <c r="S28" s="122">
        <f>+SUM(N28:R28)</f>
        <v>0</v>
      </c>
      <c r="T28" s="121"/>
      <c r="U28" s="121">
        <f>+IF($S28&gt;1,$Z$41,IF($S28&lt;1,$Z$41,1*N28))</f>
        <v>0</v>
      </c>
      <c r="V28" s="121">
        <f>+IF($S28&gt;1,$Z$41,IF($S28&lt;1,$Z$41,2*O28))</f>
        <v>0</v>
      </c>
      <c r="W28" s="121">
        <f>+IF($S28&gt;1,$Z$41,IF($S28&lt;1,$Z$41,3*P28))</f>
        <v>0</v>
      </c>
      <c r="X28" s="121">
        <f>+IF($S28&gt;1,$Z$41,IF($S28&lt;1,$Z$41,4*Q28))</f>
        <v>0</v>
      </c>
      <c r="Y28" s="121">
        <f>+IF($S28&gt;1,$Z$41,IF($S28&lt;1,$Z$41,5*R28))</f>
        <v>0</v>
      </c>
      <c r="Z28" s="122">
        <f>+SUM(U28:Y28)</f>
        <v>0</v>
      </c>
      <c r="AA28" s="121"/>
      <c r="AB28" s="121"/>
    </row>
    <row r="29" spans="1:28" s="123" customFormat="1" ht="45" customHeight="1" x14ac:dyDescent="0.35">
      <c r="A29" s="120"/>
      <c r="B29" s="32"/>
      <c r="C29" s="41"/>
      <c r="D29" s="19"/>
      <c r="E29" s="19"/>
      <c r="F29" s="19"/>
      <c r="G29" s="19"/>
      <c r="H29" s="19"/>
      <c r="I29" s="43"/>
      <c r="J29" s="120"/>
      <c r="K29" s="121"/>
      <c r="L29" s="121"/>
      <c r="M29" s="121"/>
      <c r="N29" s="121"/>
      <c r="O29" s="121"/>
      <c r="P29" s="121"/>
      <c r="Q29" s="121"/>
      <c r="R29" s="121"/>
      <c r="S29" s="121"/>
      <c r="T29" s="121"/>
      <c r="U29" s="121"/>
      <c r="V29" s="121"/>
      <c r="W29" s="121"/>
      <c r="X29" s="121"/>
      <c r="Y29" s="121"/>
      <c r="Z29" s="121"/>
      <c r="AA29" s="121"/>
      <c r="AB29" s="121"/>
    </row>
    <row r="30" spans="1:28" s="123" customFormat="1" ht="28.5" x14ac:dyDescent="0.2">
      <c r="A30" s="120"/>
      <c r="B30" s="110" t="s">
        <v>46</v>
      </c>
      <c r="C30" s="17"/>
      <c r="D30" s="20"/>
      <c r="E30" s="20"/>
      <c r="F30" s="20"/>
      <c r="G30" s="20"/>
      <c r="H30" s="20"/>
      <c r="I30" s="33"/>
      <c r="J30" s="120"/>
      <c r="K30" s="121"/>
      <c r="L30" s="121"/>
      <c r="M30" s="121"/>
      <c r="N30" s="121"/>
      <c r="O30" s="121"/>
      <c r="P30" s="121"/>
      <c r="Q30" s="121"/>
      <c r="R30" s="121"/>
      <c r="S30" s="121"/>
      <c r="T30" s="121"/>
      <c r="U30" s="121"/>
      <c r="V30" s="121"/>
      <c r="W30" s="121"/>
      <c r="X30" s="121"/>
      <c r="Y30" s="121"/>
      <c r="Z30" s="121"/>
      <c r="AA30" s="121"/>
      <c r="AB30" s="121"/>
    </row>
    <row r="31" spans="1:28" s="123" customFormat="1" ht="24" x14ac:dyDescent="0.35">
      <c r="A31" s="120"/>
      <c r="B31" s="39" t="s">
        <v>47</v>
      </c>
      <c r="C31" s="40" t="s">
        <v>42</v>
      </c>
      <c r="D31" s="24"/>
      <c r="E31" s="22"/>
      <c r="F31" s="22"/>
      <c r="G31" s="22"/>
      <c r="H31" s="25"/>
      <c r="I31" s="42" t="s">
        <v>41</v>
      </c>
      <c r="J31" s="120"/>
      <c r="K31" s="121"/>
      <c r="L31" s="121"/>
      <c r="M31" s="121"/>
      <c r="N31" s="121">
        <f>+IF(D31=$N$9,0,1)</f>
        <v>0</v>
      </c>
      <c r="O31" s="121">
        <f>+IF(E31=$N$9,0,1)</f>
        <v>0</v>
      </c>
      <c r="P31" s="121">
        <f>+IF(F31=$N$9,0,1)</f>
        <v>0</v>
      </c>
      <c r="Q31" s="121">
        <f>+IF(G31=$N$9,0,1)</f>
        <v>0</v>
      </c>
      <c r="R31" s="121">
        <f>+IF(H31=$N$9,0,1)</f>
        <v>0</v>
      </c>
      <c r="S31" s="122">
        <f>+SUM(N31:R31)</f>
        <v>0</v>
      </c>
      <c r="T31" s="121"/>
      <c r="U31" s="121">
        <f>+IF($S31&gt;1,$Z$41,IF($S31&lt;1,$Z$41,1*N31))</f>
        <v>0</v>
      </c>
      <c r="V31" s="121">
        <f>+IF($S31&gt;1,$Z$41,IF($S31&lt;1,$Z$41,2*O31))</f>
        <v>0</v>
      </c>
      <c r="W31" s="121">
        <f>+IF($S31&gt;1,$Z$41,IF($S31&lt;1,$Z$41,3*P31))</f>
        <v>0</v>
      </c>
      <c r="X31" s="121">
        <f>+IF($S31&gt;1,$Z$41,IF($S31&lt;1,$Z$41,4*Q31))</f>
        <v>0</v>
      </c>
      <c r="Y31" s="121">
        <f>+IF($S31&gt;1,$Z$41,IF($S31&lt;1,$Z$41,5*R31))</f>
        <v>0</v>
      </c>
      <c r="Z31" s="122">
        <f>+SUM(U31:Y31)</f>
        <v>0</v>
      </c>
      <c r="AA31" s="121"/>
      <c r="AB31" s="121"/>
    </row>
    <row r="32" spans="1:28" s="112" customFormat="1" ht="15.75" thickBot="1" x14ac:dyDescent="0.25">
      <c r="A32" s="111"/>
      <c r="B32" s="28"/>
      <c r="C32" s="23"/>
      <c r="D32" s="21"/>
      <c r="E32" s="21"/>
      <c r="F32" s="21"/>
      <c r="G32" s="21"/>
      <c r="H32" s="21"/>
      <c r="I32" s="29"/>
      <c r="J32" s="111"/>
      <c r="K32" s="116"/>
      <c r="L32" s="116"/>
      <c r="M32" s="116"/>
      <c r="N32" s="116"/>
      <c r="O32" s="116"/>
      <c r="P32" s="116"/>
      <c r="Q32" s="116"/>
      <c r="R32" s="116"/>
      <c r="S32" s="116"/>
      <c r="T32" s="116"/>
      <c r="U32" s="116"/>
      <c r="V32" s="116"/>
      <c r="W32" s="116"/>
      <c r="X32" s="116"/>
      <c r="Y32" s="116"/>
      <c r="Z32" s="116"/>
      <c r="AA32" s="116"/>
      <c r="AB32" s="116"/>
    </row>
    <row r="33" spans="1:28" s="112" customFormat="1" ht="15.75" x14ac:dyDescent="0.2">
      <c r="A33" s="111"/>
      <c r="B33" s="571" t="s">
        <v>48</v>
      </c>
      <c r="C33" s="572" t="str">
        <f>IF(I35&lt;30,B38,IF(I35&lt;45,B39,IF(I35&lt;60,B40,B41)))</f>
        <v xml:space="preserve">   &gt;    Estamos en un mercado altamente competitivo, en el que es muy difícil hacerse un hueco en el mercado.</v>
      </c>
      <c r="D33" s="573"/>
      <c r="E33" s="573"/>
      <c r="F33" s="573"/>
      <c r="G33" s="573"/>
      <c r="H33" s="574"/>
      <c r="I33" s="37"/>
      <c r="J33" s="111"/>
      <c r="K33" s="116"/>
      <c r="L33" s="116"/>
      <c r="M33" s="116"/>
      <c r="N33" s="116"/>
      <c r="O33" s="116"/>
      <c r="P33" s="116"/>
      <c r="Q33" s="116"/>
      <c r="R33" s="116"/>
      <c r="S33" s="116"/>
      <c r="T33" s="116"/>
      <c r="U33" s="116"/>
      <c r="V33" s="116"/>
      <c r="W33" s="116"/>
      <c r="X33" s="116"/>
      <c r="Y33" s="116"/>
      <c r="Z33" s="124">
        <f>SUM(Z9:Z31)</f>
        <v>0</v>
      </c>
      <c r="AA33" s="116"/>
      <c r="AB33" s="116"/>
    </row>
    <row r="34" spans="1:28" s="112" customFormat="1" ht="15" x14ac:dyDescent="0.2">
      <c r="A34" s="111"/>
      <c r="B34" s="571"/>
      <c r="C34" s="575"/>
      <c r="D34" s="576"/>
      <c r="E34" s="576"/>
      <c r="F34" s="576"/>
      <c r="G34" s="576"/>
      <c r="H34" s="577"/>
      <c r="I34" s="38" t="s">
        <v>49</v>
      </c>
      <c r="J34" s="111"/>
      <c r="K34" s="116"/>
      <c r="L34" s="116"/>
      <c r="M34" s="116"/>
      <c r="N34" s="116"/>
      <c r="O34" s="116"/>
      <c r="P34" s="116"/>
      <c r="Q34" s="116"/>
      <c r="R34" s="116"/>
      <c r="S34" s="116"/>
      <c r="T34" s="116"/>
      <c r="U34" s="116"/>
      <c r="V34" s="116"/>
      <c r="W34" s="116"/>
      <c r="X34" s="116"/>
      <c r="Y34" s="116"/>
      <c r="Z34" s="116"/>
      <c r="AA34" s="116"/>
      <c r="AB34" s="116"/>
    </row>
    <row r="35" spans="1:28" s="112" customFormat="1" ht="15.75" thickBot="1" x14ac:dyDescent="0.25">
      <c r="A35" s="111"/>
      <c r="B35" s="571"/>
      <c r="C35" s="578"/>
      <c r="D35" s="579"/>
      <c r="E35" s="579"/>
      <c r="F35" s="579"/>
      <c r="G35" s="579"/>
      <c r="H35" s="580"/>
      <c r="I35" s="38">
        <f>+Z33</f>
        <v>0</v>
      </c>
      <c r="J35" s="111"/>
      <c r="K35" s="116"/>
      <c r="L35" s="116"/>
      <c r="M35" s="116"/>
      <c r="N35" s="116"/>
      <c r="O35" s="116"/>
      <c r="P35" s="116"/>
      <c r="Q35" s="116"/>
      <c r="R35" s="116"/>
      <c r="S35" s="116"/>
      <c r="T35" s="116"/>
      <c r="U35" s="116"/>
      <c r="V35" s="116"/>
      <c r="W35" s="116"/>
      <c r="X35" s="116"/>
      <c r="Y35" s="116"/>
      <c r="Z35" s="116"/>
      <c r="AA35" s="116"/>
      <c r="AB35" s="116"/>
    </row>
    <row r="36" spans="1:28" s="112" customFormat="1" ht="15.75" thickBot="1" x14ac:dyDescent="0.25">
      <c r="A36" s="111"/>
      <c r="B36" s="125"/>
      <c r="C36" s="196"/>
      <c r="D36" s="196"/>
      <c r="E36" s="196"/>
      <c r="F36" s="196"/>
      <c r="G36" s="196"/>
      <c r="H36" s="196"/>
      <c r="I36" s="38"/>
      <c r="J36" s="111"/>
      <c r="K36" s="116"/>
      <c r="L36" s="116"/>
      <c r="M36" s="116"/>
      <c r="N36" s="116"/>
      <c r="O36" s="116"/>
      <c r="P36" s="116"/>
      <c r="Q36" s="116"/>
      <c r="R36" s="116"/>
      <c r="S36" s="116"/>
      <c r="T36" s="116"/>
      <c r="U36" s="116"/>
      <c r="V36" s="116"/>
      <c r="W36" s="116"/>
      <c r="X36" s="116"/>
      <c r="Y36" s="116"/>
      <c r="Z36" s="116"/>
      <c r="AA36" s="116"/>
      <c r="AB36" s="116"/>
    </row>
    <row r="37" spans="1:28" s="131" customFormat="1" ht="13.5" thickBot="1" x14ac:dyDescent="0.25">
      <c r="A37" s="126"/>
      <c r="B37" s="127"/>
      <c r="C37" s="128"/>
      <c r="D37" s="129"/>
      <c r="E37" s="129"/>
      <c r="F37" s="129"/>
      <c r="G37" s="129"/>
      <c r="H37" s="129"/>
      <c r="I37" s="130"/>
      <c r="J37" s="126"/>
      <c r="K37" s="126"/>
      <c r="L37" s="126"/>
      <c r="M37" s="126"/>
      <c r="N37" s="126"/>
      <c r="O37" s="126"/>
      <c r="P37" s="126"/>
      <c r="Q37" s="126"/>
      <c r="R37" s="126"/>
      <c r="S37" s="126"/>
      <c r="T37" s="126"/>
      <c r="U37" s="126"/>
      <c r="V37" s="126"/>
      <c r="W37" s="126"/>
      <c r="X37" s="126"/>
      <c r="Y37" s="126"/>
      <c r="Z37" s="126"/>
      <c r="AA37" s="126"/>
      <c r="AB37" s="126"/>
    </row>
    <row r="38" spans="1:28" s="116" customFormat="1" ht="12.75" x14ac:dyDescent="0.2">
      <c r="B38" s="581" t="s">
        <v>50</v>
      </c>
      <c r="C38" s="581"/>
      <c r="D38" s="581"/>
      <c r="E38" s="581"/>
      <c r="F38" s="581"/>
      <c r="G38" s="581"/>
      <c r="H38" s="581"/>
      <c r="I38" s="581"/>
    </row>
    <row r="39" spans="1:28" s="126" customFormat="1" ht="12.75" x14ac:dyDescent="0.2">
      <c r="B39" s="581" t="s">
        <v>51</v>
      </c>
      <c r="C39" s="581"/>
      <c r="D39" s="581"/>
      <c r="E39" s="581"/>
      <c r="F39" s="581"/>
      <c r="G39" s="581"/>
      <c r="H39" s="581"/>
      <c r="I39" s="581"/>
    </row>
    <row r="40" spans="1:28" s="126" customFormat="1" ht="12.75" x14ac:dyDescent="0.2">
      <c r="B40" s="570" t="s">
        <v>52</v>
      </c>
      <c r="C40" s="570"/>
      <c r="D40" s="570"/>
      <c r="E40" s="570"/>
      <c r="F40" s="570"/>
      <c r="G40" s="570"/>
      <c r="H40" s="570"/>
      <c r="I40" s="570"/>
    </row>
    <row r="41" spans="1:28" s="126" customFormat="1" ht="12.75" x14ac:dyDescent="0.2">
      <c r="B41" s="570" t="s">
        <v>53</v>
      </c>
      <c r="C41" s="570"/>
      <c r="D41" s="570"/>
      <c r="E41" s="570"/>
      <c r="F41" s="570"/>
      <c r="G41" s="570"/>
      <c r="H41" s="570"/>
      <c r="I41" s="570"/>
    </row>
    <row r="42" spans="1:28" s="131" customFormat="1" ht="12.75" x14ac:dyDescent="0.2">
      <c r="A42" s="126"/>
      <c r="C42" s="132"/>
      <c r="D42" s="133"/>
      <c r="E42" s="133"/>
      <c r="F42" s="133"/>
      <c r="G42" s="133"/>
      <c r="H42" s="133"/>
      <c r="I42" s="134"/>
      <c r="J42" s="126"/>
      <c r="K42" s="126"/>
      <c r="L42" s="126"/>
      <c r="M42" s="126"/>
      <c r="N42" s="126"/>
      <c r="O42" s="126"/>
      <c r="P42" s="126"/>
      <c r="Q42" s="126"/>
      <c r="R42" s="126"/>
      <c r="S42" s="126"/>
      <c r="T42" s="126"/>
      <c r="U42" s="126"/>
      <c r="V42" s="126"/>
      <c r="W42" s="126"/>
      <c r="X42" s="126"/>
      <c r="Y42" s="126"/>
      <c r="Z42" s="126"/>
      <c r="AA42" s="126"/>
      <c r="AB42" s="126"/>
    </row>
    <row r="43" spans="1:28" s="137" customFormat="1" ht="30" customHeight="1" x14ac:dyDescent="0.2">
      <c r="B43" s="439" t="s">
        <v>339</v>
      </c>
      <c r="C43" s="439"/>
      <c r="D43" s="439"/>
      <c r="E43" s="439"/>
      <c r="F43" s="439"/>
      <c r="G43" s="439"/>
      <c r="H43" s="439"/>
      <c r="I43" s="439"/>
      <c r="J43" s="135"/>
      <c r="K43" s="135"/>
      <c r="L43" s="135"/>
      <c r="M43" s="135"/>
      <c r="N43" s="135"/>
      <c r="O43" s="135"/>
      <c r="P43" s="135"/>
      <c r="Q43" s="135"/>
      <c r="R43" s="135"/>
      <c r="S43" s="135"/>
      <c r="T43" s="135"/>
      <c r="U43" s="135"/>
      <c r="V43" s="135"/>
      <c r="W43" s="135"/>
      <c r="X43" s="135"/>
      <c r="Y43" s="135"/>
      <c r="Z43" s="135"/>
      <c r="AA43" s="135"/>
      <c r="AB43" s="135"/>
    </row>
    <row r="44" spans="1:28" s="137" customFormat="1" ht="12.75" x14ac:dyDescent="0.2">
      <c r="A44" s="135"/>
      <c r="C44" s="138"/>
      <c r="D44" s="139"/>
      <c r="E44" s="139"/>
      <c r="F44" s="139"/>
      <c r="G44" s="139"/>
      <c r="H44" s="139"/>
      <c r="I44" s="136"/>
      <c r="J44" s="135"/>
      <c r="K44" s="135"/>
      <c r="L44" s="135"/>
      <c r="M44" s="135"/>
      <c r="N44" s="135"/>
      <c r="O44" s="135"/>
      <c r="P44" s="135"/>
      <c r="Q44" s="135"/>
      <c r="R44" s="135"/>
      <c r="S44" s="135"/>
      <c r="T44" s="135"/>
      <c r="U44" s="135"/>
      <c r="V44" s="135"/>
      <c r="W44" s="135"/>
      <c r="X44" s="135"/>
      <c r="Y44" s="135"/>
      <c r="Z44" s="135"/>
      <c r="AA44" s="135"/>
      <c r="AB44" s="135"/>
    </row>
    <row r="45" spans="1:28" s="137" customFormat="1" x14ac:dyDescent="0.35">
      <c r="A45" s="135"/>
      <c r="B45" s="566" t="s">
        <v>116</v>
      </c>
      <c r="C45" s="567"/>
      <c r="D45" s="567"/>
      <c r="E45" s="568"/>
      <c r="F45" s="568"/>
      <c r="G45" s="569"/>
      <c r="H45" s="194"/>
      <c r="I45" s="136"/>
      <c r="J45" s="135"/>
      <c r="K45" s="135"/>
      <c r="L45" s="135"/>
      <c r="M45" s="135"/>
      <c r="N45" s="135"/>
      <c r="O45" s="135"/>
      <c r="P45" s="135"/>
      <c r="Q45" s="135"/>
      <c r="R45" s="135"/>
      <c r="S45" s="135"/>
      <c r="T45" s="135"/>
      <c r="U45" s="135"/>
      <c r="V45" s="135"/>
      <c r="W45" s="135"/>
      <c r="X45" s="135"/>
      <c r="Y45" s="135"/>
      <c r="Z45" s="135"/>
      <c r="AA45" s="135"/>
      <c r="AB45" s="135"/>
    </row>
    <row r="46" spans="1:28" s="137" customFormat="1" x14ac:dyDescent="0.35">
      <c r="A46" s="135"/>
      <c r="B46" s="253" t="s">
        <v>118</v>
      </c>
      <c r="C46" s="448"/>
      <c r="D46" s="449"/>
      <c r="E46" s="451"/>
      <c r="F46" s="451"/>
      <c r="G46" s="452"/>
      <c r="H46" s="194"/>
      <c r="I46" s="136"/>
      <c r="J46" s="135"/>
      <c r="K46" s="135"/>
      <c r="L46" s="135"/>
      <c r="M46" s="135"/>
      <c r="N46" s="135"/>
      <c r="O46" s="135"/>
      <c r="P46" s="135"/>
      <c r="Q46" s="135"/>
      <c r="R46" s="135"/>
      <c r="S46" s="135"/>
      <c r="T46" s="135"/>
      <c r="U46" s="135"/>
      <c r="V46" s="135"/>
      <c r="W46" s="135"/>
      <c r="X46" s="135"/>
      <c r="Y46" s="135"/>
      <c r="Z46" s="135"/>
      <c r="AA46" s="135"/>
      <c r="AB46" s="135"/>
    </row>
    <row r="47" spans="1:28" s="137" customFormat="1" x14ac:dyDescent="0.35">
      <c r="A47" s="135"/>
      <c r="B47" s="253" t="s">
        <v>119</v>
      </c>
      <c r="C47" s="448"/>
      <c r="D47" s="449"/>
      <c r="E47" s="451"/>
      <c r="F47" s="451"/>
      <c r="G47" s="452"/>
      <c r="H47" s="194"/>
      <c r="I47" s="136"/>
      <c r="J47" s="135"/>
      <c r="K47" s="135"/>
      <c r="L47" s="135"/>
      <c r="M47" s="135"/>
      <c r="N47" s="135"/>
      <c r="O47" s="135"/>
      <c r="P47" s="135"/>
      <c r="Q47" s="135"/>
      <c r="R47" s="135"/>
      <c r="S47" s="135"/>
      <c r="T47" s="135"/>
      <c r="U47" s="135"/>
      <c r="V47" s="135"/>
      <c r="W47" s="135"/>
      <c r="X47" s="135"/>
      <c r="Y47" s="135"/>
      <c r="Z47" s="135"/>
      <c r="AA47" s="135"/>
      <c r="AB47" s="135"/>
    </row>
    <row r="48" spans="1:28" s="137" customFormat="1" ht="12.75" x14ac:dyDescent="0.2">
      <c r="A48" s="135"/>
      <c r="C48" s="138"/>
      <c r="D48" s="139"/>
      <c r="E48" s="139"/>
      <c r="F48" s="139"/>
      <c r="G48" s="139"/>
      <c r="H48" s="139"/>
      <c r="I48" s="136"/>
      <c r="J48" s="135"/>
      <c r="K48" s="135"/>
      <c r="L48" s="135"/>
      <c r="M48" s="135"/>
      <c r="N48" s="135"/>
      <c r="O48" s="135"/>
      <c r="P48" s="135"/>
      <c r="Q48" s="135"/>
      <c r="R48" s="135"/>
      <c r="S48" s="135"/>
      <c r="T48" s="135"/>
      <c r="U48" s="135"/>
      <c r="V48" s="135"/>
      <c r="W48" s="135"/>
      <c r="X48" s="135"/>
      <c r="Y48" s="135"/>
      <c r="Z48" s="135"/>
      <c r="AA48" s="135"/>
      <c r="AB48" s="135"/>
    </row>
    <row r="49" spans="1:28" s="137" customFormat="1" ht="13.5" thickBot="1" x14ac:dyDescent="0.25">
      <c r="A49" s="135"/>
      <c r="C49" s="138"/>
      <c r="D49" s="139"/>
      <c r="E49" s="139"/>
      <c r="F49" s="139"/>
      <c r="G49" s="139"/>
      <c r="H49" s="139"/>
      <c r="I49" s="136"/>
      <c r="J49" s="135"/>
      <c r="K49" s="135"/>
      <c r="L49" s="135"/>
      <c r="M49" s="135"/>
      <c r="N49" s="135"/>
      <c r="O49" s="135"/>
      <c r="P49" s="135"/>
      <c r="Q49" s="135"/>
      <c r="R49" s="135"/>
      <c r="S49" s="135"/>
      <c r="T49" s="135"/>
      <c r="U49" s="135"/>
      <c r="V49" s="135"/>
      <c r="W49" s="135"/>
      <c r="X49" s="135"/>
      <c r="Y49" s="135"/>
      <c r="Z49" s="135"/>
      <c r="AA49" s="135"/>
      <c r="AB49" s="135"/>
    </row>
    <row r="50" spans="1:28" s="137" customFormat="1" x14ac:dyDescent="0.35">
      <c r="A50" s="135"/>
      <c r="B50" s="563" t="s">
        <v>117</v>
      </c>
      <c r="C50" s="564"/>
      <c r="D50" s="564"/>
      <c r="E50" s="564"/>
      <c r="F50" s="564"/>
      <c r="G50" s="565"/>
      <c r="H50" s="139"/>
      <c r="I50" s="136"/>
      <c r="J50" s="135"/>
      <c r="K50" s="135"/>
      <c r="L50" s="135"/>
      <c r="M50" s="135"/>
      <c r="N50" s="135"/>
      <c r="O50" s="135"/>
      <c r="P50" s="135"/>
      <c r="Q50" s="135"/>
      <c r="R50" s="135"/>
      <c r="S50" s="135"/>
      <c r="T50" s="135"/>
      <c r="U50" s="135"/>
      <c r="V50" s="135"/>
      <c r="W50" s="135"/>
      <c r="X50" s="135"/>
      <c r="Y50" s="135"/>
      <c r="Z50" s="135"/>
      <c r="AA50" s="135"/>
      <c r="AB50" s="135"/>
    </row>
    <row r="51" spans="1:28" s="137" customFormat="1" x14ac:dyDescent="0.35">
      <c r="A51" s="135"/>
      <c r="B51" s="254" t="s">
        <v>123</v>
      </c>
      <c r="C51" s="448"/>
      <c r="D51" s="449"/>
      <c r="E51" s="451"/>
      <c r="F51" s="451"/>
      <c r="G51" s="452"/>
      <c r="H51" s="139"/>
      <c r="I51" s="136"/>
      <c r="J51" s="135"/>
      <c r="K51" s="135"/>
      <c r="L51" s="135"/>
      <c r="M51" s="135"/>
      <c r="N51" s="135"/>
      <c r="O51" s="135"/>
      <c r="P51" s="135"/>
      <c r="Q51" s="135"/>
      <c r="R51" s="135"/>
      <c r="S51" s="135"/>
      <c r="T51" s="135"/>
      <c r="U51" s="135"/>
      <c r="V51" s="135"/>
      <c r="W51" s="135"/>
      <c r="X51" s="135"/>
      <c r="Y51" s="135"/>
      <c r="Z51" s="135"/>
      <c r="AA51" s="135"/>
      <c r="AB51" s="135"/>
    </row>
    <row r="52" spans="1:28" s="137" customFormat="1" x14ac:dyDescent="0.35">
      <c r="A52" s="135"/>
      <c r="B52" s="254" t="s">
        <v>124</v>
      </c>
      <c r="C52" s="448"/>
      <c r="D52" s="449"/>
      <c r="E52" s="451"/>
      <c r="F52" s="451"/>
      <c r="G52" s="452"/>
      <c r="H52" s="139"/>
      <c r="I52" s="136"/>
      <c r="J52" s="135"/>
      <c r="K52" s="135"/>
      <c r="L52" s="135"/>
      <c r="M52" s="135"/>
      <c r="N52" s="135"/>
      <c r="O52" s="135"/>
      <c r="P52" s="135"/>
      <c r="Q52" s="135"/>
      <c r="R52" s="135"/>
      <c r="S52" s="135"/>
      <c r="T52" s="135"/>
      <c r="U52" s="135"/>
      <c r="V52" s="135"/>
      <c r="W52" s="135"/>
      <c r="X52" s="135"/>
      <c r="Y52" s="135"/>
      <c r="Z52" s="135"/>
      <c r="AA52" s="135"/>
      <c r="AB52" s="135"/>
    </row>
    <row r="53" spans="1:28" s="137" customFormat="1" ht="12.75" x14ac:dyDescent="0.2">
      <c r="A53" s="135"/>
      <c r="C53" s="138"/>
      <c r="D53" s="139"/>
      <c r="E53" s="139"/>
      <c r="F53" s="139"/>
      <c r="G53" s="139"/>
      <c r="H53" s="139"/>
      <c r="I53" s="136"/>
      <c r="J53" s="135"/>
      <c r="K53" s="135"/>
      <c r="L53" s="135"/>
      <c r="M53" s="135"/>
      <c r="N53" s="135"/>
      <c r="O53" s="135"/>
      <c r="P53" s="135"/>
      <c r="Q53" s="135"/>
      <c r="R53" s="135"/>
      <c r="S53" s="135"/>
      <c r="T53" s="135"/>
      <c r="U53" s="135"/>
      <c r="V53" s="135"/>
      <c r="W53" s="135"/>
      <c r="X53" s="135"/>
      <c r="Y53" s="135"/>
      <c r="Z53" s="135"/>
      <c r="AA53" s="135"/>
      <c r="AB53" s="135"/>
    </row>
  </sheetData>
  <sheetProtection password="9E21" sheet="1" objects="1" scenarios="1"/>
  <mergeCells count="14">
    <mergeCell ref="B45:G45"/>
    <mergeCell ref="B4:I4"/>
    <mergeCell ref="B43:I43"/>
    <mergeCell ref="B41:I41"/>
    <mergeCell ref="B33:B35"/>
    <mergeCell ref="C33:H35"/>
    <mergeCell ref="B38:I38"/>
    <mergeCell ref="B39:I39"/>
    <mergeCell ref="B40:I40"/>
    <mergeCell ref="C46:G46"/>
    <mergeCell ref="C47:G47"/>
    <mergeCell ref="B50:G50"/>
    <mergeCell ref="C51:G51"/>
    <mergeCell ref="C52:G52"/>
  </mergeCells>
  <pageMargins left="0.7" right="0.7" top="0.75" bottom="0.75" header="0.3" footer="0.3"/>
  <pageSetup paperSize="9" scale="85"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P883"/>
  <sheetViews>
    <sheetView showGridLines="0" topLeftCell="A73" workbookViewId="0"/>
  </sheetViews>
  <sheetFormatPr baseColWidth="10" defaultColWidth="11" defaultRowHeight="17.25" x14ac:dyDescent="0.35"/>
  <cols>
    <col min="1" max="1" width="11" style="45"/>
    <col min="2" max="5" width="11" style="2"/>
    <col min="6" max="6" width="9.625" style="6" customWidth="1"/>
    <col min="7" max="7" width="9.25" style="6" customWidth="1"/>
    <col min="8" max="9" width="11" style="6"/>
    <col min="10" max="10" width="9.625" style="6" customWidth="1"/>
    <col min="11" max="11" width="11" style="2"/>
    <col min="12" max="13" width="11" style="49"/>
    <col min="14" max="15" width="32.875" style="49" bestFit="1" customWidth="1"/>
    <col min="16" max="16" width="34.5" style="49" bestFit="1" customWidth="1"/>
    <col min="17" max="17" width="32.625" style="49" bestFit="1" customWidth="1"/>
    <col min="18" max="18" width="37.625" style="49" bestFit="1" customWidth="1"/>
    <col min="19" max="66" width="11" style="49"/>
    <col min="67" max="67" width="11" style="62"/>
    <col min="68" max="68" width="11" style="69"/>
    <col min="69" max="16384" width="11" style="2"/>
  </cols>
  <sheetData>
    <row r="1" spans="2:68" s="45" customFormat="1" ht="42.75" customHeight="1" x14ac:dyDescent="0.35">
      <c r="B1" s="583"/>
      <c r="C1" s="584"/>
      <c r="D1" s="584"/>
      <c r="E1" s="584"/>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62"/>
      <c r="BP1" s="62"/>
    </row>
    <row r="2" spans="2:68" s="45" customFormat="1" x14ac:dyDescent="0.35">
      <c r="B2" s="47"/>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62"/>
      <c r="BP2" s="62"/>
    </row>
    <row r="3" spans="2:68" s="45" customFormat="1" ht="26.25" customHeight="1" x14ac:dyDescent="0.35">
      <c r="B3" s="330" t="s">
        <v>192</v>
      </c>
      <c r="C3" s="330"/>
      <c r="D3" s="330"/>
      <c r="E3" s="330"/>
      <c r="F3" s="330"/>
      <c r="G3" s="330"/>
      <c r="H3" s="330"/>
      <c r="I3" s="330"/>
      <c r="J3" s="330"/>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62"/>
      <c r="BP3" s="62"/>
    </row>
    <row r="4" spans="2:68" s="49" customFormat="1" x14ac:dyDescent="0.35"/>
    <row r="5" spans="2:68" s="49" customFormat="1" x14ac:dyDescent="0.35">
      <c r="B5" s="206" t="s">
        <v>340</v>
      </c>
      <c r="C5" s="206"/>
      <c r="D5" s="206"/>
      <c r="E5" s="206"/>
      <c r="F5" s="206"/>
      <c r="G5" s="206"/>
      <c r="H5" s="206"/>
      <c r="I5" s="206"/>
      <c r="J5" s="206"/>
    </row>
    <row r="6" spans="2:68" s="49" customFormat="1" x14ac:dyDescent="0.35">
      <c r="B6" s="206"/>
      <c r="C6" s="206"/>
      <c r="D6" s="206"/>
      <c r="E6" s="206"/>
      <c r="F6" s="206"/>
      <c r="G6" s="206"/>
      <c r="H6" s="206"/>
      <c r="I6" s="206"/>
      <c r="J6" s="206"/>
    </row>
    <row r="7" spans="2:68" s="49" customFormat="1" x14ac:dyDescent="0.35">
      <c r="B7" s="594" t="s">
        <v>480</v>
      </c>
      <c r="C7" s="594"/>
      <c r="D7" s="594"/>
      <c r="E7" s="594"/>
      <c r="F7" s="594"/>
      <c r="G7" s="594"/>
      <c r="H7" s="594"/>
      <c r="I7" s="594"/>
      <c r="J7" s="594"/>
    </row>
    <row r="8" spans="2:68" s="49" customFormat="1" x14ac:dyDescent="0.35">
      <c r="B8" s="594"/>
      <c r="C8" s="594"/>
      <c r="D8" s="594"/>
      <c r="E8" s="594"/>
      <c r="F8" s="594"/>
      <c r="G8" s="594"/>
      <c r="H8" s="594"/>
      <c r="I8" s="594"/>
      <c r="J8" s="594"/>
    </row>
    <row r="9" spans="2:68" s="49" customFormat="1" x14ac:dyDescent="0.35">
      <c r="B9" s="594" t="s">
        <v>481</v>
      </c>
      <c r="C9" s="594"/>
      <c r="D9" s="594"/>
      <c r="E9" s="594"/>
      <c r="F9" s="594"/>
      <c r="G9" s="594"/>
      <c r="H9" s="594"/>
      <c r="I9" s="594"/>
      <c r="J9" s="594"/>
    </row>
    <row r="10" spans="2:68" s="49" customFormat="1" ht="30.75" customHeight="1" x14ac:dyDescent="0.35">
      <c r="B10" s="594"/>
      <c r="C10" s="594"/>
      <c r="D10" s="594"/>
      <c r="E10" s="594"/>
      <c r="F10" s="594"/>
      <c r="G10" s="594"/>
      <c r="H10" s="594"/>
      <c r="I10" s="594"/>
      <c r="J10" s="594"/>
    </row>
    <row r="11" spans="2:68" s="49" customFormat="1" x14ac:dyDescent="0.35">
      <c r="B11" s="594" t="s">
        <v>482</v>
      </c>
      <c r="C11" s="594"/>
      <c r="D11" s="594"/>
      <c r="E11" s="594"/>
      <c r="F11" s="594"/>
      <c r="G11" s="594"/>
      <c r="H11" s="594"/>
      <c r="I11" s="594"/>
      <c r="J11" s="594"/>
    </row>
    <row r="12" spans="2:68" s="49" customFormat="1" ht="29.25" customHeight="1" x14ac:dyDescent="0.35">
      <c r="B12" s="594"/>
      <c r="C12" s="594"/>
      <c r="D12" s="594"/>
      <c r="E12" s="594"/>
      <c r="F12" s="594"/>
      <c r="G12" s="594"/>
      <c r="H12" s="594"/>
      <c r="I12" s="594"/>
      <c r="J12" s="594"/>
    </row>
    <row r="13" spans="2:68" s="49" customFormat="1" x14ac:dyDescent="0.35">
      <c r="B13" s="594" t="s">
        <v>485</v>
      </c>
      <c r="C13" s="594"/>
      <c r="D13" s="594"/>
      <c r="E13" s="594"/>
      <c r="F13" s="594"/>
      <c r="G13" s="594"/>
      <c r="H13" s="594"/>
      <c r="I13" s="594"/>
      <c r="J13" s="594"/>
    </row>
    <row r="14" spans="2:68" s="49" customFormat="1" ht="45.75" customHeight="1" x14ac:dyDescent="0.35">
      <c r="B14" s="594"/>
      <c r="C14" s="594"/>
      <c r="D14" s="594"/>
      <c r="E14" s="594"/>
      <c r="F14" s="594"/>
      <c r="G14" s="594"/>
      <c r="H14" s="594"/>
      <c r="I14" s="594"/>
      <c r="J14" s="594"/>
    </row>
    <row r="15" spans="2:68" s="49" customFormat="1" x14ac:dyDescent="0.35">
      <c r="B15" s="442"/>
      <c r="C15" s="442"/>
      <c r="D15" s="442"/>
      <c r="E15" s="442"/>
      <c r="F15" s="442"/>
      <c r="G15" s="442"/>
      <c r="H15" s="442"/>
      <c r="I15" s="442"/>
      <c r="J15" s="442"/>
    </row>
    <row r="16" spans="2:68" s="49" customFormat="1" x14ac:dyDescent="0.35">
      <c r="B16" s="206" t="s">
        <v>483</v>
      </c>
      <c r="C16" s="206"/>
      <c r="D16" s="206"/>
      <c r="E16" s="206"/>
      <c r="F16" s="206"/>
      <c r="G16" s="206"/>
      <c r="H16" s="206"/>
      <c r="I16" s="206"/>
      <c r="J16" s="206"/>
    </row>
    <row r="17" spans="1:68" s="45" customFormat="1" x14ac:dyDescent="0.35">
      <c r="B17" s="47"/>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62"/>
      <c r="BP17" s="62"/>
    </row>
    <row r="18" spans="1:68" s="45" customFormat="1" ht="45" customHeight="1" x14ac:dyDescent="0.35">
      <c r="B18" s="583" t="s">
        <v>54</v>
      </c>
      <c r="C18" s="584"/>
      <c r="D18" s="584"/>
      <c r="E18" s="584"/>
      <c r="F18" s="7"/>
      <c r="G18" s="7"/>
      <c r="H18" s="7"/>
      <c r="I18" s="7"/>
      <c r="J18" s="7"/>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62"/>
      <c r="BP18" s="62"/>
    </row>
    <row r="19" spans="1:68" s="45" customFormat="1" ht="45" customHeight="1" x14ac:dyDescent="0.35">
      <c r="B19" s="47"/>
      <c r="F19" s="7"/>
      <c r="G19" s="7"/>
      <c r="H19" s="7"/>
      <c r="I19" s="7"/>
      <c r="J19" s="7"/>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62"/>
      <c r="BP19" s="62"/>
    </row>
    <row r="20" spans="1:68" s="3" customFormat="1" ht="45" customHeight="1" x14ac:dyDescent="0.35">
      <c r="A20" s="45"/>
      <c r="B20" s="48"/>
      <c r="C20" s="1"/>
      <c r="D20" s="1"/>
      <c r="E20" s="1"/>
      <c r="F20" s="4"/>
      <c r="G20" s="4"/>
      <c r="H20" s="4"/>
      <c r="I20" s="4"/>
      <c r="J20" s="4"/>
      <c r="K20" s="1"/>
      <c r="L20" s="49"/>
      <c r="M20" s="49"/>
      <c r="N20" s="70"/>
      <c r="O20" s="70"/>
      <c r="P20" s="70"/>
      <c r="Q20" s="70"/>
      <c r="R20" s="70"/>
      <c r="S20" s="49"/>
      <c r="T20" s="49"/>
      <c r="U20" s="49"/>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62"/>
      <c r="BP20" s="63"/>
    </row>
    <row r="21" spans="1:68" s="3" customFormat="1" ht="45" customHeight="1" x14ac:dyDescent="0.35">
      <c r="A21" s="45"/>
      <c r="B21" s="48"/>
      <c r="C21" s="1"/>
      <c r="D21" s="1"/>
      <c r="E21" s="1"/>
      <c r="F21" s="4"/>
      <c r="G21" s="4"/>
      <c r="H21" s="4"/>
      <c r="I21" s="4"/>
      <c r="J21" s="4"/>
      <c r="K21" s="1"/>
      <c r="L21" s="49"/>
      <c r="M21" s="49"/>
      <c r="N21" s="71"/>
      <c r="O21" s="71"/>
      <c r="P21" s="71"/>
      <c r="Q21" s="71"/>
      <c r="R21" s="71"/>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62"/>
      <c r="BP21" s="63"/>
    </row>
    <row r="22" spans="1:68" s="3" customFormat="1" ht="45" customHeight="1" x14ac:dyDescent="0.35">
      <c r="A22" s="45"/>
      <c r="B22" s="48"/>
      <c r="C22" s="1"/>
      <c r="D22" s="1"/>
      <c r="E22" s="1"/>
      <c r="F22" s="4"/>
      <c r="G22" s="4"/>
      <c r="H22" s="4"/>
      <c r="I22" s="4"/>
      <c r="J22" s="4"/>
      <c r="K22" s="1"/>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50"/>
      <c r="AM22" s="50"/>
      <c r="AN22" s="50"/>
      <c r="AO22" s="50"/>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62"/>
      <c r="BP22" s="63"/>
    </row>
    <row r="23" spans="1:68" s="3" customFormat="1" ht="45" customHeight="1" x14ac:dyDescent="0.35">
      <c r="A23" s="45"/>
      <c r="B23" s="48"/>
      <c r="C23" s="1"/>
      <c r="D23" s="1"/>
      <c r="E23" s="1"/>
      <c r="F23" s="4"/>
      <c r="G23" s="4"/>
      <c r="H23" s="4"/>
      <c r="I23" s="4"/>
      <c r="J23" s="4"/>
      <c r="K23" s="1"/>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50"/>
      <c r="AM23" s="50"/>
      <c r="AN23" s="50"/>
      <c r="AO23" s="50"/>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62"/>
      <c r="BP23" s="63"/>
    </row>
    <row r="24" spans="1:68" s="3" customFormat="1" x14ac:dyDescent="0.35">
      <c r="A24" s="45"/>
      <c r="B24" s="48"/>
      <c r="C24" s="1"/>
      <c r="D24" s="1"/>
      <c r="E24" s="1"/>
      <c r="F24" s="4"/>
      <c r="G24" s="4"/>
      <c r="H24" s="4"/>
      <c r="I24" s="4"/>
      <c r="J24" s="4"/>
      <c r="K24" s="1"/>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50"/>
      <c r="AM24" s="50"/>
      <c r="AN24" s="50"/>
      <c r="AO24" s="50"/>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62"/>
      <c r="BP24" s="63"/>
    </row>
    <row r="25" spans="1:68" s="3" customFormat="1" ht="55.5" customHeight="1" x14ac:dyDescent="0.3">
      <c r="A25" s="45"/>
      <c r="B25" s="592" t="s">
        <v>484</v>
      </c>
      <c r="C25" s="593"/>
      <c r="D25" s="593"/>
      <c r="E25" s="593"/>
      <c r="F25" s="593"/>
      <c r="G25" s="593"/>
      <c r="H25" s="593"/>
      <c r="I25" s="593"/>
      <c r="J25" s="593"/>
      <c r="K25" s="1"/>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50"/>
      <c r="AM25" s="50"/>
      <c r="AN25" s="50"/>
      <c r="AO25" s="50"/>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62"/>
      <c r="BP25" s="63"/>
    </row>
    <row r="26" spans="1:68" s="3" customFormat="1" x14ac:dyDescent="0.35">
      <c r="A26" s="45"/>
      <c r="B26" s="48"/>
      <c r="C26" s="1"/>
      <c r="D26" s="1"/>
      <c r="E26" s="1"/>
      <c r="F26" s="4"/>
      <c r="G26" s="4"/>
      <c r="H26" s="4"/>
      <c r="I26" s="4"/>
      <c r="J26" s="4"/>
      <c r="K26" s="1"/>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50"/>
      <c r="AM26" s="50"/>
      <c r="AN26" s="50"/>
      <c r="AO26" s="50"/>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62"/>
      <c r="BP26" s="63"/>
    </row>
    <row r="27" spans="1:68" s="3" customFormat="1" ht="23.25" customHeight="1" x14ac:dyDescent="0.35">
      <c r="A27" s="45"/>
      <c r="B27" s="585" t="s">
        <v>127</v>
      </c>
      <c r="C27" s="586"/>
      <c r="D27" s="586"/>
      <c r="E27" s="586"/>
      <c r="F27" s="587" t="s">
        <v>55</v>
      </c>
      <c r="G27" s="588"/>
      <c r="H27" s="588"/>
      <c r="I27" s="588"/>
      <c r="J27" s="588"/>
      <c r="K27" s="1"/>
      <c r="L27" s="49"/>
      <c r="M27" s="55">
        <v>36</v>
      </c>
      <c r="N27" s="55">
        <v>52</v>
      </c>
      <c r="O27" s="55">
        <v>64</v>
      </c>
      <c r="P27" s="55">
        <v>60</v>
      </c>
      <c r="Q27" s="55">
        <v>40</v>
      </c>
      <c r="R27" s="49"/>
      <c r="S27" s="49" t="s">
        <v>56</v>
      </c>
      <c r="T27" s="49"/>
      <c r="U27" s="49"/>
      <c r="V27" s="49"/>
      <c r="W27" s="49"/>
      <c r="X27" s="49"/>
      <c r="Y27" s="49"/>
      <c r="Z27" s="49"/>
      <c r="AA27" s="49"/>
      <c r="AB27" s="49"/>
      <c r="AC27" s="49"/>
      <c r="AD27" s="49"/>
      <c r="AE27" s="49"/>
      <c r="AF27" s="49"/>
      <c r="AG27" s="49"/>
      <c r="AH27" s="49"/>
      <c r="AI27" s="49"/>
      <c r="AJ27" s="49"/>
      <c r="AK27" s="49"/>
      <c r="AL27" s="50"/>
      <c r="AM27" s="50"/>
      <c r="AN27" s="50"/>
      <c r="AO27" s="50"/>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62"/>
      <c r="BP27" s="63"/>
    </row>
    <row r="28" spans="1:68" s="3" customFormat="1" ht="22.5" x14ac:dyDescent="0.35">
      <c r="A28" s="45"/>
      <c r="B28" s="585"/>
      <c r="C28" s="586"/>
      <c r="D28" s="586"/>
      <c r="E28" s="586"/>
      <c r="F28" s="197" t="s">
        <v>345</v>
      </c>
      <c r="G28" s="197" t="s">
        <v>341</v>
      </c>
      <c r="H28" s="197" t="s">
        <v>342</v>
      </c>
      <c r="I28" s="197" t="s">
        <v>343</v>
      </c>
      <c r="J28" s="197" t="s">
        <v>344</v>
      </c>
      <c r="K28" s="1"/>
      <c r="L28" s="49"/>
      <c r="M28" s="55"/>
      <c r="N28" s="55"/>
      <c r="O28" s="55"/>
      <c r="P28" s="55"/>
      <c r="Q28" s="55"/>
      <c r="R28" s="49"/>
      <c r="S28" s="49"/>
      <c r="T28" s="49"/>
      <c r="U28" s="49"/>
      <c r="V28" s="49"/>
      <c r="W28" s="49"/>
      <c r="X28" s="49"/>
      <c r="Y28" s="49"/>
      <c r="Z28" s="49"/>
      <c r="AA28" s="49"/>
      <c r="AB28" s="49"/>
      <c r="AC28" s="49"/>
      <c r="AD28" s="49"/>
      <c r="AE28" s="49"/>
      <c r="AF28" s="49"/>
      <c r="AG28" s="49"/>
      <c r="AH28" s="49"/>
      <c r="AI28" s="49"/>
      <c r="AJ28" s="49"/>
      <c r="AK28" s="49"/>
      <c r="AL28" s="50"/>
      <c r="AM28" s="50"/>
      <c r="AN28" s="50"/>
      <c r="AO28" s="50"/>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62"/>
      <c r="BP28" s="63"/>
    </row>
    <row r="29" spans="1:68" s="3" customFormat="1" x14ac:dyDescent="0.35">
      <c r="A29" s="45"/>
      <c r="B29" s="586"/>
      <c r="C29" s="586"/>
      <c r="D29" s="586"/>
      <c r="E29" s="586"/>
      <c r="F29" s="58">
        <v>0</v>
      </c>
      <c r="G29" s="58">
        <v>1</v>
      </c>
      <c r="H29" s="58">
        <v>2</v>
      </c>
      <c r="I29" s="58">
        <v>3</v>
      </c>
      <c r="J29" s="58">
        <v>4</v>
      </c>
      <c r="K29" s="1"/>
      <c r="L29" s="49"/>
      <c r="M29" s="56" t="s">
        <v>57</v>
      </c>
      <c r="N29" s="56" t="s">
        <v>58</v>
      </c>
      <c r="O29" s="56" t="s">
        <v>59</v>
      </c>
      <c r="P29" s="56" t="s">
        <v>60</v>
      </c>
      <c r="Q29" s="56" t="s">
        <v>61</v>
      </c>
      <c r="R29" s="49"/>
      <c r="S29" s="49"/>
      <c r="T29" s="49"/>
      <c r="U29" s="49"/>
      <c r="V29" s="49"/>
      <c r="W29" s="49"/>
      <c r="X29" s="49"/>
      <c r="Y29" s="49"/>
      <c r="Z29" s="49"/>
      <c r="AA29" s="49"/>
      <c r="AB29" s="49"/>
      <c r="AC29" s="49"/>
      <c r="AD29" s="49"/>
      <c r="AE29" s="49"/>
      <c r="AF29" s="49"/>
      <c r="AG29" s="49"/>
      <c r="AH29" s="49"/>
      <c r="AI29" s="49"/>
      <c r="AJ29" s="49"/>
      <c r="AK29" s="49"/>
      <c r="AL29" s="50"/>
      <c r="AM29" s="50"/>
      <c r="AN29" s="50"/>
      <c r="AO29" s="50"/>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62"/>
      <c r="BP29" s="63"/>
    </row>
    <row r="30" spans="1:68" s="3" customFormat="1" ht="30" customHeight="1" x14ac:dyDescent="0.35">
      <c r="A30" s="45"/>
      <c r="B30" s="589" t="s">
        <v>62</v>
      </c>
      <c r="C30" s="590"/>
      <c r="D30" s="590"/>
      <c r="E30" s="591"/>
      <c r="F30" s="57"/>
      <c r="G30" s="57"/>
      <c r="H30" s="57"/>
      <c r="I30" s="57"/>
      <c r="J30" s="57"/>
      <c r="K30" s="1"/>
      <c r="L30" s="49"/>
      <c r="M30" s="53"/>
      <c r="N30" s="53"/>
      <c r="O30" s="53"/>
      <c r="P30" s="53" t="e">
        <f>+SUM(T30:X30)</f>
        <v>#REF!</v>
      </c>
      <c r="Q30" s="53"/>
      <c r="R30" s="49"/>
      <c r="S30" s="53" t="e">
        <f>+SUM(T30:X30)</f>
        <v>#REF!</v>
      </c>
      <c r="T30" s="49" t="e">
        <f>+IF($AE30&gt;1,#REF!,IF($AE30&lt;1,#REF!,F$29))</f>
        <v>#REF!</v>
      </c>
      <c r="U30" s="49">
        <f t="shared" ref="U30:X54" si="0">+IF(G30=$T$29,0,G$29)</f>
        <v>0</v>
      </c>
      <c r="V30" s="49">
        <f t="shared" si="0"/>
        <v>0</v>
      </c>
      <c r="W30" s="49">
        <f t="shared" si="0"/>
        <v>0</v>
      </c>
      <c r="X30" s="49">
        <f t="shared" si="0"/>
        <v>0</v>
      </c>
      <c r="Y30" s="49"/>
      <c r="Z30" s="49">
        <f>+IF(F30=$T$29,0,1)</f>
        <v>0</v>
      </c>
      <c r="AA30" s="49">
        <f>+IF(G30=$T$29,0,1)</f>
        <v>0</v>
      </c>
      <c r="AB30" s="49">
        <f>+IF(H30=$T$29,0,1)</f>
        <v>0</v>
      </c>
      <c r="AC30" s="49">
        <f>+IF(I30=$T$29,0,1)</f>
        <v>0</v>
      </c>
      <c r="AD30" s="49">
        <f>+IF(J30=$T$29,0,1)</f>
        <v>0</v>
      </c>
      <c r="AE30" s="49">
        <f>SUM(Z30:AD30)</f>
        <v>0</v>
      </c>
      <c r="AF30" s="49"/>
      <c r="AG30" s="49" t="e">
        <f>+SUM(T30:X30)</f>
        <v>#REF!</v>
      </c>
      <c r="AH30" s="49"/>
      <c r="AI30" s="49"/>
      <c r="AJ30" s="50"/>
      <c r="AK30" s="50"/>
      <c r="AL30" s="50"/>
      <c r="AM30" s="50"/>
      <c r="AN30" s="50"/>
      <c r="AO30" s="50"/>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62"/>
      <c r="BP30" s="63"/>
    </row>
    <row r="31" spans="1:68" s="3" customFormat="1" ht="27" customHeight="1" x14ac:dyDescent="0.35">
      <c r="A31" s="45"/>
      <c r="B31" s="582" t="s">
        <v>63</v>
      </c>
      <c r="C31" s="582"/>
      <c r="D31" s="582"/>
      <c r="E31" s="582"/>
      <c r="F31" s="57"/>
      <c r="G31" s="57"/>
      <c r="H31" s="57"/>
      <c r="I31" s="57"/>
      <c r="J31" s="57"/>
      <c r="K31" s="1"/>
      <c r="L31" s="49"/>
      <c r="M31" s="53"/>
      <c r="N31" s="53"/>
      <c r="O31" s="53"/>
      <c r="P31" s="53"/>
      <c r="Q31" s="53" t="e">
        <f>+S31</f>
        <v>#REF!</v>
      </c>
      <c r="R31" s="49"/>
      <c r="S31" s="53" t="e">
        <f t="shared" ref="S31:S54" si="1">+SUM(T31:X31)</f>
        <v>#REF!</v>
      </c>
      <c r="T31" s="49" t="e">
        <f>+IF($AE31&gt;1,#REF!,IF($AE31&lt;1,#REF!,F$29))</f>
        <v>#REF!</v>
      </c>
      <c r="U31" s="49">
        <f t="shared" si="0"/>
        <v>0</v>
      </c>
      <c r="V31" s="49">
        <f t="shared" si="0"/>
        <v>0</v>
      </c>
      <c r="W31" s="49">
        <f t="shared" si="0"/>
        <v>0</v>
      </c>
      <c r="X31" s="49">
        <f t="shared" si="0"/>
        <v>0</v>
      </c>
      <c r="Y31" s="49"/>
      <c r="Z31" s="49">
        <f t="shared" ref="Z31:AD54" si="2">+IF(F31=$T$29,0,1)</f>
        <v>0</v>
      </c>
      <c r="AA31" s="49">
        <f t="shared" si="2"/>
        <v>0</v>
      </c>
      <c r="AB31" s="49">
        <f t="shared" si="2"/>
        <v>0</v>
      </c>
      <c r="AC31" s="49">
        <f t="shared" si="2"/>
        <v>0</v>
      </c>
      <c r="AD31" s="49">
        <f t="shared" si="2"/>
        <v>0</v>
      </c>
      <c r="AE31" s="49">
        <f t="shared" ref="AE31:AE54" si="3">SUM(Z31:AD31)</f>
        <v>0</v>
      </c>
      <c r="AF31" s="49"/>
      <c r="AG31" s="49" t="e">
        <f t="shared" ref="AG31:AG54" si="4">+SUM(T31:X31)</f>
        <v>#REF!</v>
      </c>
      <c r="AH31" s="49"/>
      <c r="AI31" s="49"/>
      <c r="AJ31" s="50"/>
      <c r="AK31" s="50"/>
      <c r="AL31" s="50"/>
      <c r="AM31" s="50"/>
      <c r="AN31" s="50"/>
      <c r="AO31" s="50"/>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62"/>
      <c r="BP31" s="63"/>
    </row>
    <row r="32" spans="1:68" s="5" customFormat="1" ht="26.25" customHeight="1" x14ac:dyDescent="0.35">
      <c r="A32" s="45"/>
      <c r="B32" s="582" t="s">
        <v>64</v>
      </c>
      <c r="C32" s="582"/>
      <c r="D32" s="582"/>
      <c r="E32" s="582"/>
      <c r="F32" s="57"/>
      <c r="G32" s="57"/>
      <c r="H32" s="57"/>
      <c r="I32" s="57"/>
      <c r="J32" s="57"/>
      <c r="K32" s="1"/>
      <c r="L32" s="49"/>
      <c r="M32" s="53"/>
      <c r="N32" s="53"/>
      <c r="O32" s="53"/>
      <c r="P32" s="53" t="e">
        <f>+S32</f>
        <v>#REF!</v>
      </c>
      <c r="Q32" s="53"/>
      <c r="R32" s="49"/>
      <c r="S32" s="53" t="e">
        <f t="shared" si="1"/>
        <v>#REF!</v>
      </c>
      <c r="T32" s="49" t="e">
        <f>+IF($AE32&gt;1,#REF!,IF($AE32&lt;1,#REF!,F$29))</f>
        <v>#REF!</v>
      </c>
      <c r="U32" s="49">
        <f t="shared" si="0"/>
        <v>0</v>
      </c>
      <c r="V32" s="49">
        <f t="shared" si="0"/>
        <v>0</v>
      </c>
      <c r="W32" s="49">
        <f t="shared" si="0"/>
        <v>0</v>
      </c>
      <c r="X32" s="49">
        <f t="shared" si="0"/>
        <v>0</v>
      </c>
      <c r="Y32" s="49"/>
      <c r="Z32" s="49">
        <f t="shared" si="2"/>
        <v>0</v>
      </c>
      <c r="AA32" s="49">
        <f t="shared" si="2"/>
        <v>0</v>
      </c>
      <c r="AB32" s="49">
        <f t="shared" si="2"/>
        <v>0</v>
      </c>
      <c r="AC32" s="49">
        <f t="shared" si="2"/>
        <v>0</v>
      </c>
      <c r="AD32" s="49">
        <f t="shared" si="2"/>
        <v>0</v>
      </c>
      <c r="AE32" s="49">
        <f t="shared" si="3"/>
        <v>0</v>
      </c>
      <c r="AF32" s="49"/>
      <c r="AG32" s="49" t="e">
        <f t="shared" si="4"/>
        <v>#REF!</v>
      </c>
      <c r="AH32" s="49"/>
      <c r="AI32" s="49"/>
      <c r="AJ32" s="51">
        <v>1</v>
      </c>
      <c r="AK32" s="51">
        <v>5</v>
      </c>
      <c r="AL32" s="51">
        <v>2</v>
      </c>
      <c r="AM32" s="51">
        <v>3</v>
      </c>
      <c r="AN32" s="51">
        <v>4</v>
      </c>
      <c r="AO32" s="50"/>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64"/>
      <c r="BP32" s="65"/>
    </row>
    <row r="33" spans="1:68" s="5" customFormat="1" ht="33" customHeight="1" x14ac:dyDescent="0.35">
      <c r="A33" s="45"/>
      <c r="B33" s="582" t="s">
        <v>65</v>
      </c>
      <c r="C33" s="582"/>
      <c r="D33" s="582"/>
      <c r="E33" s="582"/>
      <c r="F33" s="57"/>
      <c r="G33" s="57"/>
      <c r="H33" s="57"/>
      <c r="I33" s="57"/>
      <c r="J33" s="57"/>
      <c r="K33" s="1"/>
      <c r="L33" s="49"/>
      <c r="M33" s="53"/>
      <c r="N33" s="53" t="e">
        <f>+S33</f>
        <v>#REF!</v>
      </c>
      <c r="O33" s="53"/>
      <c r="P33" s="53"/>
      <c r="Q33" s="53"/>
      <c r="R33" s="49"/>
      <c r="S33" s="53" t="e">
        <f t="shared" si="1"/>
        <v>#REF!</v>
      </c>
      <c r="T33" s="49" t="e">
        <f>+IF($AE33&gt;1,#REF!,IF($AE33&lt;1,#REF!,F$29))</f>
        <v>#REF!</v>
      </c>
      <c r="U33" s="49">
        <f t="shared" si="0"/>
        <v>0</v>
      </c>
      <c r="V33" s="49">
        <f t="shared" si="0"/>
        <v>0</v>
      </c>
      <c r="W33" s="49">
        <f t="shared" si="0"/>
        <v>0</v>
      </c>
      <c r="X33" s="49">
        <f t="shared" si="0"/>
        <v>0</v>
      </c>
      <c r="Y33" s="49"/>
      <c r="Z33" s="49">
        <f t="shared" si="2"/>
        <v>0</v>
      </c>
      <c r="AA33" s="49">
        <f t="shared" si="2"/>
        <v>0</v>
      </c>
      <c r="AB33" s="49">
        <f t="shared" si="2"/>
        <v>0</v>
      </c>
      <c r="AC33" s="49">
        <f t="shared" si="2"/>
        <v>0</v>
      </c>
      <c r="AD33" s="49">
        <f t="shared" si="2"/>
        <v>0</v>
      </c>
      <c r="AE33" s="49">
        <f t="shared" si="3"/>
        <v>0</v>
      </c>
      <c r="AF33" s="49"/>
      <c r="AG33" s="49" t="e">
        <f t="shared" si="4"/>
        <v>#REF!</v>
      </c>
      <c r="AH33" s="49"/>
      <c r="AI33" s="49"/>
      <c r="AJ33" s="72" t="s">
        <v>66</v>
      </c>
      <c r="AK33" s="72" t="s">
        <v>67</v>
      </c>
      <c r="AL33" s="72" t="s">
        <v>68</v>
      </c>
      <c r="AM33" s="72" t="s">
        <v>69</v>
      </c>
      <c r="AN33" s="72" t="s">
        <v>70</v>
      </c>
      <c r="AO33" s="7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64"/>
      <c r="BP33" s="65"/>
    </row>
    <row r="34" spans="1:68" s="5" customFormat="1" ht="39" customHeight="1" x14ac:dyDescent="0.35">
      <c r="A34" s="45"/>
      <c r="B34" s="582" t="s">
        <v>71</v>
      </c>
      <c r="C34" s="582"/>
      <c r="D34" s="582"/>
      <c r="E34" s="582"/>
      <c r="F34" s="57"/>
      <c r="G34" s="57"/>
      <c r="H34" s="57"/>
      <c r="I34" s="57"/>
      <c r="J34" s="57"/>
      <c r="K34" s="1"/>
      <c r="L34" s="49"/>
      <c r="M34" s="53"/>
      <c r="N34" s="53" t="e">
        <f>+S34</f>
        <v>#REF!</v>
      </c>
      <c r="O34" s="53"/>
      <c r="P34" s="53"/>
      <c r="Q34" s="53"/>
      <c r="R34" s="49"/>
      <c r="S34" s="53" t="e">
        <f t="shared" si="1"/>
        <v>#REF!</v>
      </c>
      <c r="T34" s="49" t="e">
        <f>+IF($AE34&gt;1,#REF!,IF($AE34&lt;1,#REF!,F$29))</f>
        <v>#REF!</v>
      </c>
      <c r="U34" s="49">
        <f t="shared" si="0"/>
        <v>0</v>
      </c>
      <c r="V34" s="49">
        <f t="shared" si="0"/>
        <v>0</v>
      </c>
      <c r="W34" s="49">
        <f t="shared" si="0"/>
        <v>0</v>
      </c>
      <c r="X34" s="49">
        <f t="shared" si="0"/>
        <v>0</v>
      </c>
      <c r="Y34" s="49"/>
      <c r="Z34" s="49">
        <f t="shared" si="2"/>
        <v>0</v>
      </c>
      <c r="AA34" s="49">
        <f t="shared" si="2"/>
        <v>0</v>
      </c>
      <c r="AB34" s="49">
        <f t="shared" si="2"/>
        <v>0</v>
      </c>
      <c r="AC34" s="49">
        <f t="shared" si="2"/>
        <v>0</v>
      </c>
      <c r="AD34" s="49">
        <f t="shared" si="2"/>
        <v>0</v>
      </c>
      <c r="AE34" s="49">
        <f t="shared" si="3"/>
        <v>0</v>
      </c>
      <c r="AF34" s="49"/>
      <c r="AG34" s="49" t="e">
        <f t="shared" si="4"/>
        <v>#REF!</v>
      </c>
      <c r="AH34" s="49"/>
      <c r="AI34" s="49"/>
      <c r="AJ34" s="51" t="e">
        <f>(SUM(T30:X34)/20)*100</f>
        <v>#REF!</v>
      </c>
      <c r="AK34" s="51" t="e">
        <f>(SUM(T50:X54)/20)*100</f>
        <v>#REF!</v>
      </c>
      <c r="AL34" s="51" t="e">
        <f>(SUM(T35:X39)/20)*100</f>
        <v>#REF!</v>
      </c>
      <c r="AM34" s="51" t="e">
        <f>(SUM(T40:X44)/20)*100</f>
        <v>#REF!</v>
      </c>
      <c r="AN34" s="51" t="e">
        <f>(SUM(T45:X49)/20)*100</f>
        <v>#REF!</v>
      </c>
      <c r="AO34" s="50"/>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64"/>
      <c r="BP34" s="65"/>
    </row>
    <row r="35" spans="1:68" s="5" customFormat="1" ht="31.5" customHeight="1" x14ac:dyDescent="0.35">
      <c r="A35" s="45"/>
      <c r="B35" s="582" t="s">
        <v>72</v>
      </c>
      <c r="C35" s="582"/>
      <c r="D35" s="582"/>
      <c r="E35" s="582"/>
      <c r="F35" s="57"/>
      <c r="G35" s="57"/>
      <c r="H35" s="57"/>
      <c r="I35" s="57"/>
      <c r="J35" s="57"/>
      <c r="K35" s="1"/>
      <c r="L35" s="49"/>
      <c r="M35" s="53" t="e">
        <f>+S35</f>
        <v>#REF!</v>
      </c>
      <c r="N35" s="53"/>
      <c r="O35" s="53"/>
      <c r="P35" s="53"/>
      <c r="Q35" s="53"/>
      <c r="R35" s="49"/>
      <c r="S35" s="53" t="e">
        <f t="shared" si="1"/>
        <v>#REF!</v>
      </c>
      <c r="T35" s="49" t="e">
        <f>+IF($AE35&gt;1,#REF!,IF($AE35&lt;1,#REF!,F$29))</f>
        <v>#REF!</v>
      </c>
      <c r="U35" s="49">
        <f t="shared" si="0"/>
        <v>0</v>
      </c>
      <c r="V35" s="49">
        <f t="shared" si="0"/>
        <v>0</v>
      </c>
      <c r="W35" s="49">
        <f t="shared" si="0"/>
        <v>0</v>
      </c>
      <c r="X35" s="49">
        <f t="shared" si="0"/>
        <v>0</v>
      </c>
      <c r="Y35" s="49"/>
      <c r="Z35" s="49">
        <f t="shared" si="2"/>
        <v>0</v>
      </c>
      <c r="AA35" s="49">
        <f t="shared" si="2"/>
        <v>0</v>
      </c>
      <c r="AB35" s="49">
        <f t="shared" si="2"/>
        <v>0</v>
      </c>
      <c r="AC35" s="49">
        <f t="shared" si="2"/>
        <v>0</v>
      </c>
      <c r="AD35" s="49">
        <f t="shared" si="2"/>
        <v>0</v>
      </c>
      <c r="AE35" s="49">
        <f t="shared" si="3"/>
        <v>0</v>
      </c>
      <c r="AF35" s="49"/>
      <c r="AG35" s="49" t="e">
        <f t="shared" si="4"/>
        <v>#REF!</v>
      </c>
      <c r="AH35" s="49"/>
      <c r="AI35" s="49"/>
      <c r="AJ35" s="72" t="s">
        <v>73</v>
      </c>
      <c r="AK35" s="72" t="s">
        <v>74</v>
      </c>
      <c r="AL35" s="72" t="s">
        <v>75</v>
      </c>
      <c r="AM35" s="72" t="s">
        <v>76</v>
      </c>
      <c r="AN35" s="72" t="s">
        <v>77</v>
      </c>
      <c r="AO35" s="73"/>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64"/>
      <c r="BP35" s="65"/>
    </row>
    <row r="36" spans="1:68" s="5" customFormat="1" ht="30.75" customHeight="1" x14ac:dyDescent="0.35">
      <c r="A36" s="45"/>
      <c r="B36" s="582" t="s">
        <v>78</v>
      </c>
      <c r="C36" s="582"/>
      <c r="D36" s="582"/>
      <c r="E36" s="582"/>
      <c r="F36" s="57"/>
      <c r="G36" s="57"/>
      <c r="H36" s="57"/>
      <c r="I36" s="57"/>
      <c r="J36" s="57"/>
      <c r="K36" s="1"/>
      <c r="L36" s="49"/>
      <c r="M36" s="53"/>
      <c r="N36" s="53"/>
      <c r="O36" s="53"/>
      <c r="P36" s="53" t="e">
        <f>+S36</f>
        <v>#REF!</v>
      </c>
      <c r="Q36" s="53"/>
      <c r="R36" s="49"/>
      <c r="S36" s="53" t="e">
        <f t="shared" si="1"/>
        <v>#REF!</v>
      </c>
      <c r="T36" s="49" t="e">
        <f>+IF($AE36&gt;1,#REF!,IF($AE36&lt;1,#REF!,F$29))</f>
        <v>#REF!</v>
      </c>
      <c r="U36" s="49">
        <f t="shared" si="0"/>
        <v>0</v>
      </c>
      <c r="V36" s="49">
        <f t="shared" si="0"/>
        <v>0</v>
      </c>
      <c r="W36" s="49">
        <f t="shared" si="0"/>
        <v>0</v>
      </c>
      <c r="X36" s="49">
        <f t="shared" si="0"/>
        <v>0</v>
      </c>
      <c r="Y36" s="49"/>
      <c r="Z36" s="49">
        <f t="shared" si="2"/>
        <v>0</v>
      </c>
      <c r="AA36" s="49">
        <f t="shared" si="2"/>
        <v>0</v>
      </c>
      <c r="AB36" s="49">
        <f t="shared" si="2"/>
        <v>0</v>
      </c>
      <c r="AC36" s="49">
        <f t="shared" si="2"/>
        <v>0</v>
      </c>
      <c r="AD36" s="49">
        <f t="shared" si="2"/>
        <v>0</v>
      </c>
      <c r="AE36" s="49">
        <f t="shared" si="3"/>
        <v>0</v>
      </c>
      <c r="AF36" s="49"/>
      <c r="AG36" s="49" t="e">
        <f t="shared" si="4"/>
        <v>#REF!</v>
      </c>
      <c r="AH36" s="49"/>
      <c r="AI36" s="49"/>
      <c r="AJ36" s="72" t="s">
        <v>79</v>
      </c>
      <c r="AK36" s="72" t="s">
        <v>80</v>
      </c>
      <c r="AL36" s="72" t="s">
        <v>81</v>
      </c>
      <c r="AM36" s="72" t="s">
        <v>82</v>
      </c>
      <c r="AN36" s="72" t="s">
        <v>83</v>
      </c>
      <c r="AO36" s="73"/>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64"/>
      <c r="BP36" s="65"/>
    </row>
    <row r="37" spans="1:68" s="3" customFormat="1" ht="29.25" customHeight="1" x14ac:dyDescent="0.35">
      <c r="A37" s="45"/>
      <c r="B37" s="582" t="s">
        <v>84</v>
      </c>
      <c r="C37" s="582"/>
      <c r="D37" s="582"/>
      <c r="E37" s="582"/>
      <c r="F37" s="57"/>
      <c r="G37" s="57"/>
      <c r="H37" s="57"/>
      <c r="I37" s="57"/>
      <c r="J37" s="57"/>
      <c r="K37" s="1"/>
      <c r="L37" s="49"/>
      <c r="M37" s="53"/>
      <c r="N37" s="53"/>
      <c r="O37" s="53" t="e">
        <f t="shared" ref="O37:O51" si="5">+S37</f>
        <v>#REF!</v>
      </c>
      <c r="P37" s="53"/>
      <c r="Q37" s="53"/>
      <c r="R37" s="49"/>
      <c r="S37" s="53" t="e">
        <f t="shared" si="1"/>
        <v>#REF!</v>
      </c>
      <c r="T37" s="49" t="e">
        <f>+IF($AE37&gt;1,#REF!,IF($AE37&lt;1,#REF!,F$29))</f>
        <v>#REF!</v>
      </c>
      <c r="U37" s="49">
        <f t="shared" si="0"/>
        <v>0</v>
      </c>
      <c r="V37" s="49">
        <f t="shared" si="0"/>
        <v>0</v>
      </c>
      <c r="W37" s="49">
        <f t="shared" si="0"/>
        <v>0</v>
      </c>
      <c r="X37" s="49">
        <f t="shared" si="0"/>
        <v>0</v>
      </c>
      <c r="Y37" s="49"/>
      <c r="Z37" s="49">
        <f t="shared" si="2"/>
        <v>0</v>
      </c>
      <c r="AA37" s="49">
        <f t="shared" si="2"/>
        <v>0</v>
      </c>
      <c r="AB37" s="49">
        <f t="shared" si="2"/>
        <v>0</v>
      </c>
      <c r="AC37" s="49">
        <f t="shared" si="2"/>
        <v>0</v>
      </c>
      <c r="AD37" s="49">
        <f t="shared" si="2"/>
        <v>0</v>
      </c>
      <c r="AE37" s="49">
        <f t="shared" si="3"/>
        <v>0</v>
      </c>
      <c r="AF37" s="49"/>
      <c r="AG37" s="49" t="e">
        <f t="shared" si="4"/>
        <v>#REF!</v>
      </c>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62"/>
      <c r="BP37" s="63"/>
    </row>
    <row r="38" spans="1:68" s="3" customFormat="1" ht="39.950000000000003" customHeight="1" x14ac:dyDescent="0.35">
      <c r="A38" s="45"/>
      <c r="B38" s="582" t="s">
        <v>85</v>
      </c>
      <c r="C38" s="582"/>
      <c r="D38" s="582"/>
      <c r="E38" s="582"/>
      <c r="F38" s="57"/>
      <c r="G38" s="57"/>
      <c r="H38" s="57"/>
      <c r="I38" s="57"/>
      <c r="J38" s="57"/>
      <c r="K38" s="1"/>
      <c r="L38" s="49"/>
      <c r="M38" s="53"/>
      <c r="N38" s="53"/>
      <c r="O38" s="53" t="e">
        <f t="shared" si="5"/>
        <v>#REF!</v>
      </c>
      <c r="P38" s="53"/>
      <c r="Q38" s="53"/>
      <c r="R38" s="49"/>
      <c r="S38" s="53" t="e">
        <f t="shared" si="1"/>
        <v>#REF!</v>
      </c>
      <c r="T38" s="49" t="e">
        <f>+IF($AE38&gt;1,#REF!,IF($AE38&lt;1,#REF!,F$29))</f>
        <v>#REF!</v>
      </c>
      <c r="U38" s="49">
        <f t="shared" si="0"/>
        <v>0</v>
      </c>
      <c r="V38" s="49">
        <f t="shared" si="0"/>
        <v>0</v>
      </c>
      <c r="W38" s="49">
        <f t="shared" si="0"/>
        <v>0</v>
      </c>
      <c r="X38" s="49">
        <f t="shared" si="0"/>
        <v>0</v>
      </c>
      <c r="Y38" s="49"/>
      <c r="Z38" s="49">
        <f t="shared" si="2"/>
        <v>0</v>
      </c>
      <c r="AA38" s="49">
        <f t="shared" si="2"/>
        <v>0</v>
      </c>
      <c r="AB38" s="49">
        <f t="shared" si="2"/>
        <v>0</v>
      </c>
      <c r="AC38" s="49">
        <f t="shared" si="2"/>
        <v>0</v>
      </c>
      <c r="AD38" s="49">
        <f t="shared" si="2"/>
        <v>0</v>
      </c>
      <c r="AE38" s="49">
        <f t="shared" si="3"/>
        <v>0</v>
      </c>
      <c r="AF38" s="49"/>
      <c r="AG38" s="49" t="e">
        <f t="shared" si="4"/>
        <v>#REF!</v>
      </c>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62"/>
      <c r="BP38" s="63"/>
    </row>
    <row r="39" spans="1:68" s="3" customFormat="1" ht="33.75" customHeight="1" x14ac:dyDescent="0.35">
      <c r="A39" s="45"/>
      <c r="B39" s="582" t="s">
        <v>86</v>
      </c>
      <c r="C39" s="582"/>
      <c r="D39" s="582"/>
      <c r="E39" s="582"/>
      <c r="F39" s="57"/>
      <c r="G39" s="57"/>
      <c r="H39" s="57"/>
      <c r="I39" s="57"/>
      <c r="J39" s="57"/>
      <c r="K39" s="1"/>
      <c r="L39" s="49"/>
      <c r="M39" s="53" t="e">
        <f>+S39</f>
        <v>#REF!</v>
      </c>
      <c r="N39" s="53" t="e">
        <f>+S39</f>
        <v>#REF!</v>
      </c>
      <c r="O39" s="53" t="e">
        <f t="shared" si="5"/>
        <v>#REF!</v>
      </c>
      <c r="P39" s="53" t="e">
        <f>+S39</f>
        <v>#REF!</v>
      </c>
      <c r="Q39" s="53" t="e">
        <f>+S39</f>
        <v>#REF!</v>
      </c>
      <c r="R39" s="49"/>
      <c r="S39" s="53" t="e">
        <f t="shared" si="1"/>
        <v>#REF!</v>
      </c>
      <c r="T39" s="49" t="e">
        <f>+IF($AE39&gt;1,#REF!,IF($AE39&lt;1,#REF!,F$29))</f>
        <v>#REF!</v>
      </c>
      <c r="U39" s="49">
        <f t="shared" si="0"/>
        <v>0</v>
      </c>
      <c r="V39" s="49">
        <f t="shared" si="0"/>
        <v>0</v>
      </c>
      <c r="W39" s="49">
        <f t="shared" si="0"/>
        <v>0</v>
      </c>
      <c r="X39" s="49">
        <f t="shared" si="0"/>
        <v>0</v>
      </c>
      <c r="Y39" s="49"/>
      <c r="Z39" s="49">
        <f t="shared" si="2"/>
        <v>0</v>
      </c>
      <c r="AA39" s="49">
        <f t="shared" si="2"/>
        <v>0</v>
      </c>
      <c r="AB39" s="49">
        <f t="shared" si="2"/>
        <v>0</v>
      </c>
      <c r="AC39" s="49">
        <f t="shared" si="2"/>
        <v>0</v>
      </c>
      <c r="AD39" s="49">
        <f t="shared" si="2"/>
        <v>0</v>
      </c>
      <c r="AE39" s="49">
        <f t="shared" si="3"/>
        <v>0</v>
      </c>
      <c r="AF39" s="49"/>
      <c r="AG39" s="49" t="e">
        <f t="shared" si="4"/>
        <v>#REF!</v>
      </c>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62"/>
      <c r="BP39" s="63"/>
    </row>
    <row r="40" spans="1:68" s="3" customFormat="1" ht="28.5" customHeight="1" x14ac:dyDescent="0.35">
      <c r="A40" s="45"/>
      <c r="B40" s="582" t="s">
        <v>87</v>
      </c>
      <c r="C40" s="582"/>
      <c r="D40" s="582"/>
      <c r="E40" s="582"/>
      <c r="F40" s="57"/>
      <c r="G40" s="57"/>
      <c r="H40" s="57"/>
      <c r="I40" s="57"/>
      <c r="J40" s="57"/>
      <c r="K40" s="1"/>
      <c r="L40" s="49"/>
      <c r="M40" s="53" t="e">
        <f>+S40</f>
        <v>#REF!</v>
      </c>
      <c r="N40" s="53" t="e">
        <f>+S40</f>
        <v>#REF!</v>
      </c>
      <c r="O40" s="53" t="e">
        <f t="shared" si="5"/>
        <v>#REF!</v>
      </c>
      <c r="P40" s="53"/>
      <c r="Q40" s="53" t="e">
        <f>+S40</f>
        <v>#REF!</v>
      </c>
      <c r="R40" s="49"/>
      <c r="S40" s="53" t="e">
        <f t="shared" si="1"/>
        <v>#REF!</v>
      </c>
      <c r="T40" s="49" t="e">
        <f>+IF($AE40&gt;1,#REF!,IF($AE40&lt;1,#REF!,F$29))</f>
        <v>#REF!</v>
      </c>
      <c r="U40" s="49">
        <f t="shared" si="0"/>
        <v>0</v>
      </c>
      <c r="V40" s="49">
        <f t="shared" si="0"/>
        <v>0</v>
      </c>
      <c r="W40" s="49">
        <f t="shared" si="0"/>
        <v>0</v>
      </c>
      <c r="X40" s="49">
        <f t="shared" si="0"/>
        <v>0</v>
      </c>
      <c r="Y40" s="49"/>
      <c r="Z40" s="49">
        <f t="shared" si="2"/>
        <v>0</v>
      </c>
      <c r="AA40" s="49">
        <f t="shared" si="2"/>
        <v>0</v>
      </c>
      <c r="AB40" s="49">
        <f t="shared" si="2"/>
        <v>0</v>
      </c>
      <c r="AC40" s="49">
        <f t="shared" si="2"/>
        <v>0</v>
      </c>
      <c r="AD40" s="49">
        <f t="shared" si="2"/>
        <v>0</v>
      </c>
      <c r="AE40" s="49">
        <f t="shared" si="3"/>
        <v>0</v>
      </c>
      <c r="AF40" s="49"/>
      <c r="AG40" s="49" t="e">
        <f t="shared" si="4"/>
        <v>#REF!</v>
      </c>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62"/>
      <c r="BP40" s="63"/>
    </row>
    <row r="41" spans="1:68" s="3" customFormat="1" ht="27.75" customHeight="1" x14ac:dyDescent="0.35">
      <c r="A41" s="45"/>
      <c r="B41" s="582" t="s">
        <v>88</v>
      </c>
      <c r="C41" s="582"/>
      <c r="D41" s="582"/>
      <c r="E41" s="582"/>
      <c r="F41" s="57"/>
      <c r="G41" s="57"/>
      <c r="H41" s="57"/>
      <c r="I41" s="57"/>
      <c r="J41" s="57"/>
      <c r="K41" s="1"/>
      <c r="L41" s="49"/>
      <c r="M41" s="53"/>
      <c r="N41" s="53"/>
      <c r="O41" s="53" t="e">
        <f t="shared" si="5"/>
        <v>#REF!</v>
      </c>
      <c r="P41" s="53"/>
      <c r="Q41" s="53"/>
      <c r="R41" s="49"/>
      <c r="S41" s="53" t="e">
        <f t="shared" si="1"/>
        <v>#REF!</v>
      </c>
      <c r="T41" s="49" t="e">
        <f>+IF($AE41&gt;1,#REF!,IF($AE41&lt;1,#REF!,F$29))</f>
        <v>#REF!</v>
      </c>
      <c r="U41" s="49">
        <f t="shared" si="0"/>
        <v>0</v>
      </c>
      <c r="V41" s="49">
        <f t="shared" si="0"/>
        <v>0</v>
      </c>
      <c r="W41" s="49">
        <f t="shared" si="0"/>
        <v>0</v>
      </c>
      <c r="X41" s="49">
        <f t="shared" si="0"/>
        <v>0</v>
      </c>
      <c r="Y41" s="49"/>
      <c r="Z41" s="49">
        <f t="shared" si="2"/>
        <v>0</v>
      </c>
      <c r="AA41" s="49">
        <f t="shared" si="2"/>
        <v>0</v>
      </c>
      <c r="AB41" s="49">
        <f t="shared" si="2"/>
        <v>0</v>
      </c>
      <c r="AC41" s="49">
        <f t="shared" si="2"/>
        <v>0</v>
      </c>
      <c r="AD41" s="49">
        <f t="shared" si="2"/>
        <v>0</v>
      </c>
      <c r="AE41" s="49">
        <f t="shared" si="3"/>
        <v>0</v>
      </c>
      <c r="AF41" s="49"/>
      <c r="AG41" s="49" t="e">
        <f t="shared" si="4"/>
        <v>#REF!</v>
      </c>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62"/>
      <c r="BP41" s="63"/>
    </row>
    <row r="42" spans="1:68" s="3" customFormat="1" ht="39.950000000000003" customHeight="1" x14ac:dyDescent="0.35">
      <c r="A42" s="45"/>
      <c r="B42" s="582" t="s">
        <v>89</v>
      </c>
      <c r="C42" s="582"/>
      <c r="D42" s="582"/>
      <c r="E42" s="582"/>
      <c r="F42" s="57"/>
      <c r="G42" s="57"/>
      <c r="H42" s="57"/>
      <c r="I42" s="57"/>
      <c r="J42" s="57"/>
      <c r="K42" s="1"/>
      <c r="L42" s="49"/>
      <c r="M42" s="53" t="e">
        <f>+S42</f>
        <v>#REF!</v>
      </c>
      <c r="N42" s="53" t="e">
        <f>+S42</f>
        <v>#REF!</v>
      </c>
      <c r="O42" s="53" t="e">
        <f t="shared" si="5"/>
        <v>#REF!</v>
      </c>
      <c r="P42" s="53" t="e">
        <f>+S42</f>
        <v>#REF!</v>
      </c>
      <c r="Q42" s="53" t="e">
        <f>+S42</f>
        <v>#REF!</v>
      </c>
      <c r="R42" s="49"/>
      <c r="S42" s="53" t="e">
        <f t="shared" si="1"/>
        <v>#REF!</v>
      </c>
      <c r="T42" s="49" t="e">
        <f>+IF($AE42&gt;1,#REF!,IF($AE42&lt;1,#REF!,F$29))</f>
        <v>#REF!</v>
      </c>
      <c r="U42" s="49">
        <f t="shared" si="0"/>
        <v>0</v>
      </c>
      <c r="V42" s="49">
        <f t="shared" si="0"/>
        <v>0</v>
      </c>
      <c r="W42" s="49">
        <f t="shared" si="0"/>
        <v>0</v>
      </c>
      <c r="X42" s="49">
        <f t="shared" si="0"/>
        <v>0</v>
      </c>
      <c r="Y42" s="49"/>
      <c r="Z42" s="49">
        <f t="shared" si="2"/>
        <v>0</v>
      </c>
      <c r="AA42" s="49">
        <f t="shared" si="2"/>
        <v>0</v>
      </c>
      <c r="AB42" s="49">
        <f t="shared" si="2"/>
        <v>0</v>
      </c>
      <c r="AC42" s="49">
        <f t="shared" si="2"/>
        <v>0</v>
      </c>
      <c r="AD42" s="49">
        <f t="shared" si="2"/>
        <v>0</v>
      </c>
      <c r="AE42" s="49">
        <f t="shared" si="3"/>
        <v>0</v>
      </c>
      <c r="AF42" s="49"/>
      <c r="AG42" s="49" t="e">
        <f t="shared" si="4"/>
        <v>#REF!</v>
      </c>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62"/>
      <c r="BP42" s="63"/>
    </row>
    <row r="43" spans="1:68" s="3" customFormat="1" ht="33" customHeight="1" x14ac:dyDescent="0.35">
      <c r="A43" s="45"/>
      <c r="B43" s="582" t="s">
        <v>90</v>
      </c>
      <c r="C43" s="582"/>
      <c r="D43" s="582"/>
      <c r="E43" s="582"/>
      <c r="F43" s="57"/>
      <c r="G43" s="57"/>
      <c r="H43" s="57"/>
      <c r="I43" s="57"/>
      <c r="J43" s="57"/>
      <c r="K43" s="1"/>
      <c r="L43" s="49"/>
      <c r="M43" s="53"/>
      <c r="N43" s="53"/>
      <c r="O43" s="53" t="e">
        <f t="shared" si="5"/>
        <v>#REF!</v>
      </c>
      <c r="P43" s="53" t="e">
        <f>+S43</f>
        <v>#REF!</v>
      </c>
      <c r="Q43" s="53" t="e">
        <f>+S43</f>
        <v>#REF!</v>
      </c>
      <c r="R43" s="49"/>
      <c r="S43" s="53" t="e">
        <f t="shared" si="1"/>
        <v>#REF!</v>
      </c>
      <c r="T43" s="49" t="e">
        <f>+IF($AE43&gt;1,#REF!,IF($AE43&lt;1,#REF!,F$29))</f>
        <v>#REF!</v>
      </c>
      <c r="U43" s="49">
        <f t="shared" si="0"/>
        <v>0</v>
      </c>
      <c r="V43" s="49">
        <f t="shared" si="0"/>
        <v>0</v>
      </c>
      <c r="W43" s="49">
        <f t="shared" si="0"/>
        <v>0</v>
      </c>
      <c r="X43" s="49">
        <f t="shared" si="0"/>
        <v>0</v>
      </c>
      <c r="Y43" s="49"/>
      <c r="Z43" s="49">
        <f t="shared" si="2"/>
        <v>0</v>
      </c>
      <c r="AA43" s="49">
        <f t="shared" si="2"/>
        <v>0</v>
      </c>
      <c r="AB43" s="49">
        <f t="shared" si="2"/>
        <v>0</v>
      </c>
      <c r="AC43" s="49">
        <f t="shared" si="2"/>
        <v>0</v>
      </c>
      <c r="AD43" s="49">
        <f t="shared" si="2"/>
        <v>0</v>
      </c>
      <c r="AE43" s="49">
        <f t="shared" si="3"/>
        <v>0</v>
      </c>
      <c r="AF43" s="49"/>
      <c r="AG43" s="49" t="e">
        <f t="shared" si="4"/>
        <v>#REF!</v>
      </c>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62"/>
      <c r="BP43" s="63"/>
    </row>
    <row r="44" spans="1:68" s="3" customFormat="1" ht="28.5" customHeight="1" x14ac:dyDescent="0.35">
      <c r="A44" s="45"/>
      <c r="B44" s="582" t="s">
        <v>91</v>
      </c>
      <c r="C44" s="582"/>
      <c r="D44" s="582"/>
      <c r="E44" s="582"/>
      <c r="F44" s="57"/>
      <c r="G44" s="57"/>
      <c r="H44" s="57"/>
      <c r="I44" s="57"/>
      <c r="J44" s="57"/>
      <c r="K44" s="1"/>
      <c r="L44" s="49"/>
      <c r="M44" s="53" t="e">
        <f>+S44</f>
        <v>#REF!</v>
      </c>
      <c r="N44" s="53" t="e">
        <f>+S44</f>
        <v>#REF!</v>
      </c>
      <c r="O44" s="53" t="e">
        <f t="shared" si="5"/>
        <v>#REF!</v>
      </c>
      <c r="P44" s="53" t="e">
        <f>+S44</f>
        <v>#REF!</v>
      </c>
      <c r="Q44" s="53" t="e">
        <f>+S44</f>
        <v>#REF!</v>
      </c>
      <c r="R44" s="49"/>
      <c r="S44" s="53" t="e">
        <f t="shared" si="1"/>
        <v>#REF!</v>
      </c>
      <c r="T44" s="49" t="e">
        <f>+IF($AE44&gt;1,#REF!,IF($AE44&lt;1,#REF!,F$29))</f>
        <v>#REF!</v>
      </c>
      <c r="U44" s="49">
        <f t="shared" si="0"/>
        <v>0</v>
      </c>
      <c r="V44" s="49">
        <f t="shared" si="0"/>
        <v>0</v>
      </c>
      <c r="W44" s="49">
        <f t="shared" si="0"/>
        <v>0</v>
      </c>
      <c r="X44" s="49">
        <f t="shared" si="0"/>
        <v>0</v>
      </c>
      <c r="Y44" s="49"/>
      <c r="Z44" s="49">
        <f t="shared" si="2"/>
        <v>0</v>
      </c>
      <c r="AA44" s="49">
        <f t="shared" si="2"/>
        <v>0</v>
      </c>
      <c r="AB44" s="49">
        <f t="shared" si="2"/>
        <v>0</v>
      </c>
      <c r="AC44" s="49">
        <f t="shared" si="2"/>
        <v>0</v>
      </c>
      <c r="AD44" s="49">
        <f t="shared" si="2"/>
        <v>0</v>
      </c>
      <c r="AE44" s="49">
        <f t="shared" si="3"/>
        <v>0</v>
      </c>
      <c r="AF44" s="49"/>
      <c r="AG44" s="49" t="e">
        <f t="shared" si="4"/>
        <v>#REF!</v>
      </c>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62"/>
      <c r="BP44" s="63"/>
    </row>
    <row r="45" spans="1:68" s="3" customFormat="1" ht="39.950000000000003" customHeight="1" x14ac:dyDescent="0.35">
      <c r="A45" s="45"/>
      <c r="B45" s="582" t="s">
        <v>92</v>
      </c>
      <c r="C45" s="582"/>
      <c r="D45" s="582"/>
      <c r="E45" s="582"/>
      <c r="F45" s="57"/>
      <c r="G45" s="57"/>
      <c r="H45" s="57"/>
      <c r="I45" s="57"/>
      <c r="J45" s="57"/>
      <c r="K45" s="1"/>
      <c r="L45" s="49"/>
      <c r="M45" s="53"/>
      <c r="N45" s="53"/>
      <c r="O45" s="53" t="e">
        <f t="shared" si="5"/>
        <v>#REF!</v>
      </c>
      <c r="P45" s="53" t="e">
        <f>+S45</f>
        <v>#REF!</v>
      </c>
      <c r="Q45" s="53"/>
      <c r="R45" s="49"/>
      <c r="S45" s="53" t="e">
        <f t="shared" si="1"/>
        <v>#REF!</v>
      </c>
      <c r="T45" s="49" t="e">
        <f>+IF($AE45&gt;1,#REF!,IF($AE45&lt;1,#REF!,F$29))</f>
        <v>#REF!</v>
      </c>
      <c r="U45" s="49">
        <f t="shared" si="0"/>
        <v>0</v>
      </c>
      <c r="V45" s="49">
        <f t="shared" si="0"/>
        <v>0</v>
      </c>
      <c r="W45" s="49">
        <f t="shared" si="0"/>
        <v>0</v>
      </c>
      <c r="X45" s="49">
        <f t="shared" si="0"/>
        <v>0</v>
      </c>
      <c r="Y45" s="49"/>
      <c r="Z45" s="49">
        <f t="shared" si="2"/>
        <v>0</v>
      </c>
      <c r="AA45" s="49">
        <f t="shared" si="2"/>
        <v>0</v>
      </c>
      <c r="AB45" s="49">
        <f t="shared" si="2"/>
        <v>0</v>
      </c>
      <c r="AC45" s="49">
        <f t="shared" si="2"/>
        <v>0</v>
      </c>
      <c r="AD45" s="49">
        <f t="shared" si="2"/>
        <v>0</v>
      </c>
      <c r="AE45" s="49">
        <f t="shared" si="3"/>
        <v>0</v>
      </c>
      <c r="AF45" s="49"/>
      <c r="AG45" s="49" t="e">
        <f t="shared" si="4"/>
        <v>#REF!</v>
      </c>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62"/>
      <c r="BP45" s="63"/>
    </row>
    <row r="46" spans="1:68" s="3" customFormat="1" ht="39.950000000000003" customHeight="1" x14ac:dyDescent="0.35">
      <c r="A46" s="45"/>
      <c r="B46" s="582" t="s">
        <v>93</v>
      </c>
      <c r="C46" s="582"/>
      <c r="D46" s="582"/>
      <c r="E46" s="582"/>
      <c r="F46" s="57"/>
      <c r="G46" s="57"/>
      <c r="H46" s="57"/>
      <c r="I46" s="57"/>
      <c r="J46" s="57"/>
      <c r="K46" s="1"/>
      <c r="L46" s="49"/>
      <c r="M46" s="53"/>
      <c r="N46" s="53" t="e">
        <f t="shared" ref="N46:N51" si="6">+S46</f>
        <v>#REF!</v>
      </c>
      <c r="O46" s="53" t="e">
        <f t="shared" si="5"/>
        <v>#REF!</v>
      </c>
      <c r="P46" s="53"/>
      <c r="Q46" s="53"/>
      <c r="R46" s="49"/>
      <c r="S46" s="53" t="e">
        <f t="shared" si="1"/>
        <v>#REF!</v>
      </c>
      <c r="T46" s="49" t="e">
        <f>+IF($AE46&gt;1,#REF!,IF($AE46&lt;1,#REF!,F$29))</f>
        <v>#REF!</v>
      </c>
      <c r="U46" s="49">
        <f t="shared" si="0"/>
        <v>0</v>
      </c>
      <c r="V46" s="49">
        <f t="shared" si="0"/>
        <v>0</v>
      </c>
      <c r="W46" s="49">
        <f t="shared" si="0"/>
        <v>0</v>
      </c>
      <c r="X46" s="49">
        <f t="shared" si="0"/>
        <v>0</v>
      </c>
      <c r="Y46" s="49"/>
      <c r="Z46" s="49">
        <f t="shared" si="2"/>
        <v>0</v>
      </c>
      <c r="AA46" s="49">
        <f t="shared" si="2"/>
        <v>0</v>
      </c>
      <c r="AB46" s="49">
        <f t="shared" si="2"/>
        <v>0</v>
      </c>
      <c r="AC46" s="49">
        <f t="shared" si="2"/>
        <v>0</v>
      </c>
      <c r="AD46" s="49">
        <f t="shared" si="2"/>
        <v>0</v>
      </c>
      <c r="AE46" s="49">
        <f t="shared" si="3"/>
        <v>0</v>
      </c>
      <c r="AF46" s="49"/>
      <c r="AG46" s="49" t="e">
        <f t="shared" si="4"/>
        <v>#REF!</v>
      </c>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62"/>
      <c r="BP46" s="63"/>
    </row>
    <row r="47" spans="1:68" s="3" customFormat="1" ht="28.5" customHeight="1" x14ac:dyDescent="0.35">
      <c r="A47" s="45"/>
      <c r="B47" s="582" t="s">
        <v>94</v>
      </c>
      <c r="C47" s="582"/>
      <c r="D47" s="582"/>
      <c r="E47" s="582"/>
      <c r="F47" s="57"/>
      <c r="G47" s="57"/>
      <c r="H47" s="57"/>
      <c r="I47" s="57"/>
      <c r="J47" s="57"/>
      <c r="K47" s="1"/>
      <c r="L47" s="49"/>
      <c r="M47" s="53"/>
      <c r="N47" s="53" t="e">
        <f t="shared" si="6"/>
        <v>#REF!</v>
      </c>
      <c r="O47" s="53" t="e">
        <f t="shared" si="5"/>
        <v>#REF!</v>
      </c>
      <c r="P47" s="53" t="e">
        <f>+S47</f>
        <v>#REF!</v>
      </c>
      <c r="Q47" s="53"/>
      <c r="R47" s="49"/>
      <c r="S47" s="53" t="e">
        <f t="shared" si="1"/>
        <v>#REF!</v>
      </c>
      <c r="T47" s="49" t="e">
        <f>+IF($AE47&gt;1,#REF!,IF($AE47&lt;1,#REF!,F$29))</f>
        <v>#REF!</v>
      </c>
      <c r="U47" s="49">
        <f t="shared" si="0"/>
        <v>0</v>
      </c>
      <c r="V47" s="49">
        <f t="shared" si="0"/>
        <v>0</v>
      </c>
      <c r="W47" s="49">
        <f t="shared" si="0"/>
        <v>0</v>
      </c>
      <c r="X47" s="49">
        <f t="shared" si="0"/>
        <v>0</v>
      </c>
      <c r="Y47" s="49"/>
      <c r="Z47" s="49">
        <f t="shared" si="2"/>
        <v>0</v>
      </c>
      <c r="AA47" s="49">
        <f t="shared" si="2"/>
        <v>0</v>
      </c>
      <c r="AB47" s="49">
        <f t="shared" si="2"/>
        <v>0</v>
      </c>
      <c r="AC47" s="49">
        <f t="shared" si="2"/>
        <v>0</v>
      </c>
      <c r="AD47" s="49">
        <f t="shared" si="2"/>
        <v>0</v>
      </c>
      <c r="AE47" s="49">
        <f t="shared" si="3"/>
        <v>0</v>
      </c>
      <c r="AF47" s="49"/>
      <c r="AG47" s="49" t="e">
        <f t="shared" si="4"/>
        <v>#REF!</v>
      </c>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62"/>
      <c r="BP47" s="63"/>
    </row>
    <row r="48" spans="1:68" s="3" customFormat="1" ht="30.75" customHeight="1" x14ac:dyDescent="0.35">
      <c r="A48" s="45"/>
      <c r="B48" s="582" t="s">
        <v>95</v>
      </c>
      <c r="C48" s="582"/>
      <c r="D48" s="582"/>
      <c r="E48" s="582"/>
      <c r="F48" s="57"/>
      <c r="G48" s="57"/>
      <c r="H48" s="57"/>
      <c r="I48" s="57"/>
      <c r="J48" s="57"/>
      <c r="K48" s="1"/>
      <c r="L48" s="49"/>
      <c r="M48" s="53"/>
      <c r="N48" s="53" t="e">
        <f t="shared" si="6"/>
        <v>#REF!</v>
      </c>
      <c r="O48" s="53" t="e">
        <f t="shared" si="5"/>
        <v>#REF!</v>
      </c>
      <c r="P48" s="53" t="e">
        <f>+S48</f>
        <v>#REF!</v>
      </c>
      <c r="Q48" s="53"/>
      <c r="R48" s="49"/>
      <c r="S48" s="53" t="e">
        <f t="shared" si="1"/>
        <v>#REF!</v>
      </c>
      <c r="T48" s="49" t="e">
        <f>+IF($AE48&gt;1,#REF!,IF($AE48&lt;1,#REF!,F$29))</f>
        <v>#REF!</v>
      </c>
      <c r="U48" s="49">
        <f t="shared" si="0"/>
        <v>0</v>
      </c>
      <c r="V48" s="49">
        <f t="shared" si="0"/>
        <v>0</v>
      </c>
      <c r="W48" s="49">
        <f t="shared" si="0"/>
        <v>0</v>
      </c>
      <c r="X48" s="49">
        <f t="shared" si="0"/>
        <v>0</v>
      </c>
      <c r="Y48" s="49"/>
      <c r="Z48" s="49">
        <f t="shared" si="2"/>
        <v>0</v>
      </c>
      <c r="AA48" s="49">
        <f t="shared" si="2"/>
        <v>0</v>
      </c>
      <c r="AB48" s="49">
        <f t="shared" si="2"/>
        <v>0</v>
      </c>
      <c r="AC48" s="49">
        <f t="shared" si="2"/>
        <v>0</v>
      </c>
      <c r="AD48" s="49">
        <f t="shared" si="2"/>
        <v>0</v>
      </c>
      <c r="AE48" s="49">
        <f t="shared" si="3"/>
        <v>0</v>
      </c>
      <c r="AF48" s="49"/>
      <c r="AG48" s="49" t="e">
        <f t="shared" si="4"/>
        <v>#REF!</v>
      </c>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62"/>
      <c r="BP48" s="63"/>
    </row>
    <row r="49" spans="1:68" s="3" customFormat="1" ht="39.950000000000003" customHeight="1" x14ac:dyDescent="0.35">
      <c r="A49" s="45"/>
      <c r="B49" s="582" t="s">
        <v>96</v>
      </c>
      <c r="C49" s="582"/>
      <c r="D49" s="582"/>
      <c r="E49" s="582"/>
      <c r="F49" s="57"/>
      <c r="G49" s="57"/>
      <c r="H49" s="57"/>
      <c r="I49" s="57"/>
      <c r="J49" s="57"/>
      <c r="K49" s="1"/>
      <c r="L49" s="49"/>
      <c r="M49" s="53" t="e">
        <f>+S49</f>
        <v>#REF!</v>
      </c>
      <c r="N49" s="53" t="e">
        <f t="shared" si="6"/>
        <v>#REF!</v>
      </c>
      <c r="O49" s="53" t="e">
        <f t="shared" si="5"/>
        <v>#REF!</v>
      </c>
      <c r="P49" s="53" t="e">
        <f>+S49</f>
        <v>#REF!</v>
      </c>
      <c r="Q49" s="53" t="e">
        <f>+S49</f>
        <v>#REF!</v>
      </c>
      <c r="R49" s="49"/>
      <c r="S49" s="53" t="e">
        <f t="shared" si="1"/>
        <v>#REF!</v>
      </c>
      <c r="T49" s="49" t="e">
        <f>+IF($AE49&gt;1,#REF!,IF($AE49&lt;1,#REF!,F$29))</f>
        <v>#REF!</v>
      </c>
      <c r="U49" s="49">
        <f t="shared" si="0"/>
        <v>0</v>
      </c>
      <c r="V49" s="49">
        <f t="shared" si="0"/>
        <v>0</v>
      </c>
      <c r="W49" s="49">
        <f t="shared" si="0"/>
        <v>0</v>
      </c>
      <c r="X49" s="49">
        <f t="shared" si="0"/>
        <v>0</v>
      </c>
      <c r="Y49" s="49"/>
      <c r="Z49" s="49">
        <f t="shared" si="2"/>
        <v>0</v>
      </c>
      <c r="AA49" s="49">
        <f t="shared" si="2"/>
        <v>0</v>
      </c>
      <c r="AB49" s="49">
        <f t="shared" si="2"/>
        <v>0</v>
      </c>
      <c r="AC49" s="49">
        <f t="shared" si="2"/>
        <v>0</v>
      </c>
      <c r="AD49" s="49">
        <f t="shared" si="2"/>
        <v>0</v>
      </c>
      <c r="AE49" s="49">
        <f t="shared" si="3"/>
        <v>0</v>
      </c>
      <c r="AF49" s="49"/>
      <c r="AG49" s="49" t="e">
        <f t="shared" si="4"/>
        <v>#REF!</v>
      </c>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62"/>
      <c r="BP49" s="63"/>
    </row>
    <row r="50" spans="1:68" s="3" customFormat="1" ht="29.25" customHeight="1" x14ac:dyDescent="0.35">
      <c r="A50" s="45"/>
      <c r="B50" s="582" t="s">
        <v>97</v>
      </c>
      <c r="C50" s="582"/>
      <c r="D50" s="582"/>
      <c r="E50" s="582"/>
      <c r="F50" s="57"/>
      <c r="G50" s="57"/>
      <c r="H50" s="57"/>
      <c r="I50" s="57"/>
      <c r="J50" s="57"/>
      <c r="K50" s="1"/>
      <c r="L50" s="49"/>
      <c r="M50" s="53" t="e">
        <f>+S50</f>
        <v>#REF!</v>
      </c>
      <c r="N50" s="53" t="e">
        <f t="shared" si="6"/>
        <v>#REF!</v>
      </c>
      <c r="O50" s="53" t="e">
        <f t="shared" si="5"/>
        <v>#REF!</v>
      </c>
      <c r="P50" s="53" t="e">
        <f>+S50</f>
        <v>#REF!</v>
      </c>
      <c r="Q50" s="53" t="e">
        <f>+S50</f>
        <v>#REF!</v>
      </c>
      <c r="R50" s="49"/>
      <c r="S50" s="53" t="e">
        <f t="shared" si="1"/>
        <v>#REF!</v>
      </c>
      <c r="T50" s="49" t="e">
        <f>+IF($AE50&gt;1,#REF!,IF($AE50&lt;1,#REF!,F$29))</f>
        <v>#REF!</v>
      </c>
      <c r="U50" s="49">
        <f t="shared" si="0"/>
        <v>0</v>
      </c>
      <c r="V50" s="49">
        <f t="shared" si="0"/>
        <v>0</v>
      </c>
      <c r="W50" s="49">
        <f t="shared" si="0"/>
        <v>0</v>
      </c>
      <c r="X50" s="49">
        <f t="shared" si="0"/>
        <v>0</v>
      </c>
      <c r="Y50" s="49"/>
      <c r="Z50" s="49">
        <f t="shared" si="2"/>
        <v>0</v>
      </c>
      <c r="AA50" s="49">
        <f t="shared" si="2"/>
        <v>0</v>
      </c>
      <c r="AB50" s="49">
        <f t="shared" si="2"/>
        <v>0</v>
      </c>
      <c r="AC50" s="49">
        <f t="shared" si="2"/>
        <v>0</v>
      </c>
      <c r="AD50" s="49">
        <f t="shared" si="2"/>
        <v>0</v>
      </c>
      <c r="AE50" s="49">
        <f t="shared" si="3"/>
        <v>0</v>
      </c>
      <c r="AF50" s="49"/>
      <c r="AG50" s="49" t="e">
        <f t="shared" si="4"/>
        <v>#REF!</v>
      </c>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62"/>
      <c r="BP50" s="63"/>
    </row>
    <row r="51" spans="1:68" s="3" customFormat="1" ht="32.25" customHeight="1" x14ac:dyDescent="0.35">
      <c r="A51" s="45"/>
      <c r="B51" s="582" t="s">
        <v>98</v>
      </c>
      <c r="C51" s="582"/>
      <c r="D51" s="582"/>
      <c r="E51" s="582"/>
      <c r="F51" s="57"/>
      <c r="G51" s="57"/>
      <c r="H51" s="57"/>
      <c r="I51" s="57"/>
      <c r="J51" s="57"/>
      <c r="K51" s="1"/>
      <c r="L51" s="49"/>
      <c r="M51" s="53" t="e">
        <f>+S51</f>
        <v>#REF!</v>
      </c>
      <c r="N51" s="53" t="e">
        <f t="shared" si="6"/>
        <v>#REF!</v>
      </c>
      <c r="O51" s="53" t="e">
        <f t="shared" si="5"/>
        <v>#REF!</v>
      </c>
      <c r="P51" s="53"/>
      <c r="Q51" s="53"/>
      <c r="R51" s="49"/>
      <c r="S51" s="53" t="e">
        <f t="shared" si="1"/>
        <v>#REF!</v>
      </c>
      <c r="T51" s="49" t="e">
        <f>+IF($AE51&gt;1,#REF!,IF($AE51&lt;1,#REF!,F$29))</f>
        <v>#REF!</v>
      </c>
      <c r="U51" s="49">
        <f t="shared" si="0"/>
        <v>0</v>
      </c>
      <c r="V51" s="49">
        <f t="shared" si="0"/>
        <v>0</v>
      </c>
      <c r="W51" s="49">
        <f t="shared" si="0"/>
        <v>0</v>
      </c>
      <c r="X51" s="49">
        <f t="shared" si="0"/>
        <v>0</v>
      </c>
      <c r="Y51" s="49"/>
      <c r="Z51" s="49">
        <f t="shared" si="2"/>
        <v>0</v>
      </c>
      <c r="AA51" s="49">
        <f t="shared" si="2"/>
        <v>0</v>
      </c>
      <c r="AB51" s="49">
        <f t="shared" si="2"/>
        <v>0</v>
      </c>
      <c r="AC51" s="49">
        <f t="shared" si="2"/>
        <v>0</v>
      </c>
      <c r="AD51" s="49">
        <f t="shared" si="2"/>
        <v>0</v>
      </c>
      <c r="AE51" s="49">
        <f t="shared" si="3"/>
        <v>0</v>
      </c>
      <c r="AF51" s="49"/>
      <c r="AG51" s="49" t="e">
        <f t="shared" si="4"/>
        <v>#REF!</v>
      </c>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62"/>
      <c r="BP51" s="63"/>
    </row>
    <row r="52" spans="1:68" s="3" customFormat="1" ht="30.75" customHeight="1" x14ac:dyDescent="0.35">
      <c r="A52" s="45"/>
      <c r="B52" s="582" t="s">
        <v>99</v>
      </c>
      <c r="C52" s="582"/>
      <c r="D52" s="582"/>
      <c r="E52" s="582"/>
      <c r="F52" s="57"/>
      <c r="G52" s="57"/>
      <c r="H52" s="57"/>
      <c r="I52" s="57"/>
      <c r="J52" s="57"/>
      <c r="K52" s="1"/>
      <c r="L52" s="49"/>
      <c r="M52" s="53"/>
      <c r="N52" s="53"/>
      <c r="O52" s="53"/>
      <c r="P52" s="53" t="e">
        <f>+S52</f>
        <v>#REF!</v>
      </c>
      <c r="Q52" s="53"/>
      <c r="R52" s="49"/>
      <c r="S52" s="53" t="e">
        <f t="shared" si="1"/>
        <v>#REF!</v>
      </c>
      <c r="T52" s="49" t="e">
        <f>+IF($AE52&gt;1,#REF!,IF($AE52&lt;1,#REF!,F$29))</f>
        <v>#REF!</v>
      </c>
      <c r="U52" s="49">
        <f t="shared" si="0"/>
        <v>0</v>
      </c>
      <c r="V52" s="49">
        <f t="shared" si="0"/>
        <v>0</v>
      </c>
      <c r="W52" s="49">
        <f t="shared" si="0"/>
        <v>0</v>
      </c>
      <c r="X52" s="49">
        <f t="shared" si="0"/>
        <v>0</v>
      </c>
      <c r="Y52" s="49"/>
      <c r="Z52" s="49">
        <f t="shared" si="2"/>
        <v>0</v>
      </c>
      <c r="AA52" s="49">
        <f t="shared" si="2"/>
        <v>0</v>
      </c>
      <c r="AB52" s="49">
        <f t="shared" si="2"/>
        <v>0</v>
      </c>
      <c r="AC52" s="49">
        <f t="shared" si="2"/>
        <v>0</v>
      </c>
      <c r="AD52" s="49">
        <f t="shared" si="2"/>
        <v>0</v>
      </c>
      <c r="AE52" s="49">
        <f t="shared" si="3"/>
        <v>0</v>
      </c>
      <c r="AF52" s="49"/>
      <c r="AG52" s="49" t="e">
        <f t="shared" si="4"/>
        <v>#REF!</v>
      </c>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62"/>
      <c r="BP52" s="63"/>
    </row>
    <row r="53" spans="1:68" s="3" customFormat="1" ht="39.950000000000003" customHeight="1" x14ac:dyDescent="0.35">
      <c r="A53" s="45"/>
      <c r="B53" s="582" t="s">
        <v>100</v>
      </c>
      <c r="C53" s="582"/>
      <c r="D53" s="582"/>
      <c r="E53" s="582"/>
      <c r="F53" s="57"/>
      <c r="G53" s="57"/>
      <c r="H53" s="57"/>
      <c r="I53" s="57"/>
      <c r="J53" s="57"/>
      <c r="K53" s="1"/>
      <c r="L53" s="49"/>
      <c r="M53" s="53" t="e">
        <f>+S53</f>
        <v>#REF!</v>
      </c>
      <c r="N53" s="53" t="e">
        <f>+S53</f>
        <v>#REF!</v>
      </c>
      <c r="O53" s="53" t="e">
        <f>+S53</f>
        <v>#REF!</v>
      </c>
      <c r="P53" s="53" t="e">
        <f>+S53</f>
        <v>#REF!</v>
      </c>
      <c r="Q53" s="53" t="e">
        <f>+S53</f>
        <v>#REF!</v>
      </c>
      <c r="R53" s="49"/>
      <c r="S53" s="53" t="e">
        <f t="shared" si="1"/>
        <v>#REF!</v>
      </c>
      <c r="T53" s="49" t="e">
        <f>+IF($AE53&gt;1,#REF!,IF($AE53&lt;1,#REF!,F$29))</f>
        <v>#REF!</v>
      </c>
      <c r="U53" s="49">
        <f t="shared" si="0"/>
        <v>0</v>
      </c>
      <c r="V53" s="49">
        <f t="shared" si="0"/>
        <v>0</v>
      </c>
      <c r="W53" s="49">
        <f t="shared" si="0"/>
        <v>0</v>
      </c>
      <c r="X53" s="49">
        <f t="shared" si="0"/>
        <v>0</v>
      </c>
      <c r="Y53" s="49"/>
      <c r="Z53" s="49">
        <f t="shared" si="2"/>
        <v>0</v>
      </c>
      <c r="AA53" s="49">
        <f t="shared" si="2"/>
        <v>0</v>
      </c>
      <c r="AB53" s="49">
        <f t="shared" si="2"/>
        <v>0</v>
      </c>
      <c r="AC53" s="49">
        <f t="shared" si="2"/>
        <v>0</v>
      </c>
      <c r="AD53" s="49">
        <f t="shared" si="2"/>
        <v>0</v>
      </c>
      <c r="AE53" s="49">
        <f t="shared" si="3"/>
        <v>0</v>
      </c>
      <c r="AF53" s="49"/>
      <c r="AG53" s="49" t="e">
        <f t="shared" si="4"/>
        <v>#REF!</v>
      </c>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62"/>
      <c r="BP53" s="63"/>
    </row>
    <row r="54" spans="1:68" s="3" customFormat="1" ht="39.950000000000003" customHeight="1" thickBot="1" x14ac:dyDescent="0.4">
      <c r="A54" s="45"/>
      <c r="B54" s="598" t="s">
        <v>101</v>
      </c>
      <c r="C54" s="598"/>
      <c r="D54" s="598"/>
      <c r="E54" s="598"/>
      <c r="F54" s="61"/>
      <c r="G54" s="61"/>
      <c r="H54" s="61"/>
      <c r="I54" s="61"/>
      <c r="J54" s="61"/>
      <c r="K54" s="1"/>
      <c r="L54" s="49"/>
      <c r="M54" s="53"/>
      <c r="N54" s="53"/>
      <c r="O54" s="53"/>
      <c r="P54" s="53" t="e">
        <f>+S54</f>
        <v>#REF!</v>
      </c>
      <c r="Q54" s="53" t="e">
        <f>+S54</f>
        <v>#REF!</v>
      </c>
      <c r="R54" s="49"/>
      <c r="S54" s="53" t="e">
        <f t="shared" si="1"/>
        <v>#REF!</v>
      </c>
      <c r="T54" s="49" t="e">
        <f>+IF($AE54&gt;1,#REF!,IF($AE54&lt;1,#REF!,F$29))</f>
        <v>#REF!</v>
      </c>
      <c r="U54" s="49">
        <f t="shared" si="0"/>
        <v>0</v>
      </c>
      <c r="V54" s="49">
        <f t="shared" si="0"/>
        <v>0</v>
      </c>
      <c r="W54" s="49">
        <f t="shared" si="0"/>
        <v>0</v>
      </c>
      <c r="X54" s="49">
        <f t="shared" si="0"/>
        <v>0</v>
      </c>
      <c r="Y54" s="49"/>
      <c r="Z54" s="49">
        <f t="shared" si="2"/>
        <v>0</v>
      </c>
      <c r="AA54" s="49">
        <f t="shared" si="2"/>
        <v>0</v>
      </c>
      <c r="AB54" s="49">
        <f t="shared" si="2"/>
        <v>0</v>
      </c>
      <c r="AC54" s="49">
        <f t="shared" si="2"/>
        <v>0</v>
      </c>
      <c r="AD54" s="49">
        <f t="shared" si="2"/>
        <v>0</v>
      </c>
      <c r="AE54" s="49">
        <f t="shared" si="3"/>
        <v>0</v>
      </c>
      <c r="AF54" s="49"/>
      <c r="AG54" s="49" t="e">
        <f t="shared" si="4"/>
        <v>#REF!</v>
      </c>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62"/>
      <c r="BP54" s="63"/>
    </row>
    <row r="55" spans="1:68" s="3" customFormat="1" x14ac:dyDescent="0.35">
      <c r="A55" s="45"/>
      <c r="B55" s="595" t="e">
        <f>IF(AJ34&gt;=70,AJ35,AJ36)</f>
        <v>#REF!</v>
      </c>
      <c r="C55" s="596"/>
      <c r="D55" s="596"/>
      <c r="E55" s="596"/>
      <c r="F55" s="596"/>
      <c r="G55" s="596"/>
      <c r="H55" s="596"/>
      <c r="I55" s="596"/>
      <c r="J55" s="597"/>
      <c r="K55" s="1"/>
      <c r="L55" s="49"/>
      <c r="M55" s="53" t="e">
        <f>SUM(M30:M54)</f>
        <v>#REF!</v>
      </c>
      <c r="N55" s="53" t="e">
        <f>SUM(N30:N54)</f>
        <v>#REF!</v>
      </c>
      <c r="O55" s="53" t="e">
        <f>SUM(O30:O54)</f>
        <v>#REF!</v>
      </c>
      <c r="P55" s="53" t="e">
        <f>SUM(P30:P54)</f>
        <v>#REF!</v>
      </c>
      <c r="Q55" s="53" t="e">
        <f>SUM(Q30:Q54)</f>
        <v>#REF!</v>
      </c>
      <c r="R55" s="49"/>
      <c r="S55" s="49"/>
      <c r="T55" s="49"/>
      <c r="U55" s="49"/>
      <c r="V55" s="49"/>
      <c r="W55" s="49"/>
      <c r="X55" s="49"/>
      <c r="Y55" s="49"/>
      <c r="Z55" s="49"/>
      <c r="AA55" s="49"/>
      <c r="AB55" s="49"/>
      <c r="AC55" s="49"/>
      <c r="AD55" s="49">
        <f>MIN(AE30:AE54)</f>
        <v>0</v>
      </c>
      <c r="AE55" s="49">
        <f>MAX(AE30:AE54)</f>
        <v>0</v>
      </c>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62"/>
      <c r="BP55" s="63"/>
    </row>
    <row r="56" spans="1:68" s="3" customFormat="1" x14ac:dyDescent="0.35">
      <c r="A56" s="45"/>
      <c r="B56" s="599" t="e">
        <f>IF(AL34&gt;=70,AL35,AL36)</f>
        <v>#REF!</v>
      </c>
      <c r="C56" s="600"/>
      <c r="D56" s="600"/>
      <c r="E56" s="600"/>
      <c r="F56" s="600"/>
      <c r="G56" s="600"/>
      <c r="H56" s="600"/>
      <c r="I56" s="600"/>
      <c r="J56" s="601"/>
      <c r="K56" s="1"/>
      <c r="L56" s="49"/>
      <c r="M56" s="53"/>
      <c r="N56" s="53"/>
      <c r="O56" s="53"/>
      <c r="P56" s="53"/>
      <c r="Q56" s="53"/>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62"/>
      <c r="BP56" s="63"/>
    </row>
    <row r="57" spans="1:68" s="3" customFormat="1" x14ac:dyDescent="0.35">
      <c r="A57" s="45"/>
      <c r="B57" s="599" t="e">
        <f>IF(AM34&gt;=70,AM35,AM36)</f>
        <v>#REF!</v>
      </c>
      <c r="C57" s="600"/>
      <c r="D57" s="600"/>
      <c r="E57" s="600"/>
      <c r="F57" s="600"/>
      <c r="G57" s="600"/>
      <c r="H57" s="600"/>
      <c r="I57" s="600"/>
      <c r="J57" s="601"/>
      <c r="K57" s="1"/>
      <c r="L57" s="49"/>
      <c r="M57" s="53"/>
      <c r="N57" s="53"/>
      <c r="O57" s="53"/>
      <c r="P57" s="53"/>
      <c r="Q57" s="53"/>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62"/>
      <c r="BP57" s="63"/>
    </row>
    <row r="58" spans="1:68" s="3" customFormat="1" x14ac:dyDescent="0.35">
      <c r="A58" s="45"/>
      <c r="B58" s="599" t="e">
        <f>IF(AN34&gt;=70,AN35,AN36)</f>
        <v>#REF!</v>
      </c>
      <c r="C58" s="600"/>
      <c r="D58" s="600"/>
      <c r="E58" s="600"/>
      <c r="F58" s="600"/>
      <c r="G58" s="600"/>
      <c r="H58" s="600"/>
      <c r="I58" s="600"/>
      <c r="J58" s="601"/>
      <c r="K58" s="1"/>
      <c r="L58" s="49"/>
      <c r="M58" s="53"/>
      <c r="N58" s="53"/>
      <c r="O58" s="53"/>
      <c r="P58" s="53"/>
      <c r="Q58" s="53"/>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62"/>
      <c r="BP58" s="63"/>
    </row>
    <row r="59" spans="1:68" s="3" customFormat="1" ht="18" thickBot="1" x14ac:dyDescent="0.4">
      <c r="A59" s="45"/>
      <c r="B59" s="602" t="e">
        <f>IF(AK34&gt;=70,AK35,AK36)</f>
        <v>#REF!</v>
      </c>
      <c r="C59" s="603"/>
      <c r="D59" s="603"/>
      <c r="E59" s="603"/>
      <c r="F59" s="603"/>
      <c r="G59" s="603"/>
      <c r="H59" s="603"/>
      <c r="I59" s="603"/>
      <c r="J59" s="604"/>
      <c r="K59" s="1"/>
      <c r="L59" s="49"/>
      <c r="M59" s="54" t="e">
        <f>1-M55/M27</f>
        <v>#REF!</v>
      </c>
      <c r="N59" s="54" t="e">
        <f>1-N55/N27</f>
        <v>#REF!</v>
      </c>
      <c r="O59" s="54" t="e">
        <f>1-O55/O27</f>
        <v>#REF!</v>
      </c>
      <c r="P59" s="54" t="e">
        <f>1-P55/P27</f>
        <v>#REF!</v>
      </c>
      <c r="Q59" s="54" t="e">
        <f>1-Q55/Q27</f>
        <v>#REF!</v>
      </c>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62"/>
      <c r="BP59" s="63"/>
    </row>
    <row r="60" spans="1:68" s="3" customFormat="1" x14ac:dyDescent="0.35">
      <c r="A60" s="45"/>
      <c r="B60" s="1"/>
      <c r="C60" s="1"/>
      <c r="D60" s="1"/>
      <c r="E60" s="1"/>
      <c r="F60" s="1"/>
      <c r="G60" s="1"/>
      <c r="H60" s="1"/>
      <c r="I60" s="1"/>
      <c r="J60" s="1"/>
      <c r="K60" s="1"/>
      <c r="L60" s="49"/>
      <c r="M60" s="54"/>
      <c r="N60" s="54"/>
      <c r="O60" s="54"/>
      <c r="P60" s="54"/>
      <c r="Q60" s="54"/>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62"/>
      <c r="BP60" s="63"/>
    </row>
    <row r="61" spans="1:68" s="1" customFormat="1" x14ac:dyDescent="0.35">
      <c r="A61" s="45"/>
      <c r="L61" s="49"/>
      <c r="M61" s="54"/>
      <c r="N61" s="54"/>
      <c r="O61" s="54"/>
      <c r="P61" s="54"/>
      <c r="Q61" s="54"/>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62"/>
      <c r="BP61" s="66"/>
    </row>
    <row r="62" spans="1:68" s="15" customFormat="1" ht="31.5" customHeight="1" x14ac:dyDescent="0.2">
      <c r="B62" s="470" t="s">
        <v>466</v>
      </c>
      <c r="C62" s="470"/>
      <c r="D62" s="470"/>
      <c r="E62" s="470"/>
      <c r="F62" s="470"/>
      <c r="G62" s="470"/>
      <c r="H62" s="470"/>
      <c r="I62" s="470"/>
      <c r="J62" s="605"/>
      <c r="K62" s="14"/>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67"/>
      <c r="BP62" s="67"/>
    </row>
    <row r="63" spans="1:68" s="15" customFormat="1" x14ac:dyDescent="0.2">
      <c r="B63" s="255"/>
      <c r="C63" s="255"/>
      <c r="D63" s="255"/>
      <c r="E63" s="255"/>
      <c r="F63" s="255"/>
      <c r="G63" s="255"/>
      <c r="H63" s="255"/>
      <c r="I63" s="255"/>
      <c r="J63" s="9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67"/>
      <c r="BP63" s="67"/>
    </row>
    <row r="64" spans="1:68" s="15" customFormat="1" x14ac:dyDescent="0.2">
      <c r="B64" s="255"/>
      <c r="C64" s="255"/>
      <c r="D64" s="255"/>
      <c r="E64" s="255"/>
      <c r="F64" s="255"/>
      <c r="G64" s="255"/>
      <c r="H64" s="255"/>
      <c r="I64" s="255"/>
      <c r="J64" s="9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67"/>
      <c r="BP64" s="67"/>
    </row>
    <row r="65" spans="2:68" s="15" customFormat="1" x14ac:dyDescent="0.2">
      <c r="B65" s="255"/>
      <c r="C65" s="255"/>
      <c r="D65" s="255"/>
      <c r="E65" s="255"/>
      <c r="F65" s="255"/>
      <c r="G65" s="255"/>
      <c r="H65" s="255"/>
      <c r="I65" s="255"/>
      <c r="J65" s="9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67"/>
      <c r="BP65" s="67"/>
    </row>
    <row r="66" spans="2:68" s="15" customFormat="1" x14ac:dyDescent="0.35">
      <c r="B66" s="566" t="s">
        <v>116</v>
      </c>
      <c r="C66" s="567"/>
      <c r="D66" s="567"/>
      <c r="E66" s="568"/>
      <c r="F66" s="568"/>
      <c r="G66" s="569"/>
      <c r="H66" s="255"/>
      <c r="I66" s="255"/>
      <c r="J66" s="9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67"/>
      <c r="BP66" s="67"/>
    </row>
    <row r="67" spans="2:68" s="15" customFormat="1" x14ac:dyDescent="0.35">
      <c r="B67" s="253" t="s">
        <v>120</v>
      </c>
      <c r="C67" s="448"/>
      <c r="D67" s="449"/>
      <c r="E67" s="451"/>
      <c r="F67" s="451"/>
      <c r="G67" s="452"/>
      <c r="H67" s="255"/>
      <c r="I67" s="255"/>
      <c r="J67" s="9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67"/>
      <c r="BP67" s="67"/>
    </row>
    <row r="68" spans="2:68" s="15" customFormat="1" x14ac:dyDescent="0.35">
      <c r="B68" s="253" t="s">
        <v>121</v>
      </c>
      <c r="C68" s="448"/>
      <c r="D68" s="449"/>
      <c r="E68" s="451"/>
      <c r="F68" s="451"/>
      <c r="G68" s="452"/>
      <c r="H68" s="255"/>
      <c r="I68" s="255"/>
      <c r="J68" s="9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67"/>
      <c r="BP68" s="67"/>
    </row>
    <row r="69" spans="2:68" s="15" customFormat="1" x14ac:dyDescent="0.2">
      <c r="B69" s="137"/>
      <c r="C69" s="138"/>
      <c r="D69" s="139"/>
      <c r="E69" s="139"/>
      <c r="F69" s="139"/>
      <c r="G69" s="139"/>
      <c r="H69" s="255"/>
      <c r="I69" s="255"/>
      <c r="J69" s="9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67"/>
      <c r="BP69" s="67"/>
    </row>
    <row r="70" spans="2:68" s="15" customFormat="1" ht="18" thickBot="1" x14ac:dyDescent="0.25">
      <c r="B70" s="137"/>
      <c r="C70" s="138"/>
      <c r="D70" s="139"/>
      <c r="E70" s="139"/>
      <c r="F70" s="139"/>
      <c r="G70" s="139"/>
      <c r="H70" s="255"/>
      <c r="I70" s="255"/>
      <c r="J70" s="9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67"/>
      <c r="BP70" s="67"/>
    </row>
    <row r="71" spans="2:68" s="15" customFormat="1" x14ac:dyDescent="0.35">
      <c r="B71" s="563" t="s">
        <v>117</v>
      </c>
      <c r="C71" s="564"/>
      <c r="D71" s="564"/>
      <c r="E71" s="564"/>
      <c r="F71" s="564"/>
      <c r="G71" s="565"/>
      <c r="H71" s="255"/>
      <c r="I71" s="255"/>
      <c r="J71" s="9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67"/>
      <c r="BP71" s="67"/>
    </row>
    <row r="72" spans="2:68" s="15" customFormat="1" x14ac:dyDescent="0.35">
      <c r="B72" s="254" t="s">
        <v>125</v>
      </c>
      <c r="C72" s="448"/>
      <c r="D72" s="449"/>
      <c r="E72" s="451"/>
      <c r="F72" s="451"/>
      <c r="G72" s="452"/>
      <c r="H72" s="255"/>
      <c r="I72" s="255"/>
      <c r="J72" s="9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67"/>
      <c r="BP72" s="67"/>
    </row>
    <row r="73" spans="2:68" s="14" customFormat="1" x14ac:dyDescent="0.35">
      <c r="B73" s="254" t="s">
        <v>126</v>
      </c>
      <c r="C73" s="448"/>
      <c r="D73" s="449"/>
      <c r="E73" s="451"/>
      <c r="F73" s="451"/>
      <c r="G73" s="452"/>
      <c r="H73" s="59"/>
      <c r="I73" s="6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68"/>
      <c r="BP73" s="68"/>
    </row>
    <row r="74" spans="2:68" s="45" customFormat="1" x14ac:dyDescent="0.35">
      <c r="F74" s="46"/>
      <c r="G74" s="46"/>
      <c r="H74" s="46"/>
      <c r="I74" s="46"/>
      <c r="J74" s="46"/>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62"/>
      <c r="BP74" s="62"/>
    </row>
    <row r="75" spans="2:68" s="45" customFormat="1" x14ac:dyDescent="0.35">
      <c r="F75" s="46"/>
      <c r="G75" s="46"/>
      <c r="H75" s="46"/>
      <c r="I75" s="46"/>
      <c r="J75" s="46"/>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62"/>
      <c r="BP75" s="62"/>
    </row>
    <row r="76" spans="2:68" s="45" customFormat="1" x14ac:dyDescent="0.35">
      <c r="F76" s="46"/>
      <c r="G76" s="46"/>
      <c r="H76" s="46"/>
      <c r="I76" s="46"/>
      <c r="J76" s="46"/>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62"/>
      <c r="BP76" s="62"/>
    </row>
    <row r="77" spans="2:68" s="45" customFormat="1" x14ac:dyDescent="0.35">
      <c r="F77" s="46"/>
      <c r="G77" s="46"/>
      <c r="H77" s="46"/>
      <c r="I77" s="46"/>
      <c r="J77" s="46"/>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62"/>
      <c r="BP77" s="62"/>
    </row>
    <row r="78" spans="2:68" s="45" customFormat="1" x14ac:dyDescent="0.35">
      <c r="F78" s="46"/>
      <c r="G78" s="46"/>
      <c r="H78" s="46"/>
      <c r="I78" s="46"/>
      <c r="J78" s="46"/>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62"/>
      <c r="BP78" s="62"/>
    </row>
    <row r="79" spans="2:68" s="45" customFormat="1" x14ac:dyDescent="0.35">
      <c r="F79" s="46"/>
      <c r="G79" s="46"/>
      <c r="H79" s="46"/>
      <c r="I79" s="46"/>
      <c r="J79" s="46"/>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62"/>
      <c r="BP79" s="62"/>
    </row>
    <row r="80" spans="2:68" s="45" customFormat="1" x14ac:dyDescent="0.35">
      <c r="F80" s="46"/>
      <c r="G80" s="46"/>
      <c r="H80" s="46"/>
      <c r="I80" s="46"/>
      <c r="J80" s="46"/>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62"/>
      <c r="BP80" s="62"/>
    </row>
    <row r="81" spans="6:68" s="45" customFormat="1" x14ac:dyDescent="0.35">
      <c r="F81" s="46"/>
      <c r="G81" s="46"/>
      <c r="H81" s="46"/>
      <c r="I81" s="46"/>
      <c r="J81" s="46"/>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62"/>
      <c r="BP81" s="62"/>
    </row>
    <row r="82" spans="6:68" s="45" customFormat="1" x14ac:dyDescent="0.35">
      <c r="F82" s="46"/>
      <c r="G82" s="46"/>
      <c r="H82" s="46"/>
      <c r="I82" s="46"/>
      <c r="J82" s="46"/>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62"/>
      <c r="BP82" s="62"/>
    </row>
    <row r="83" spans="6:68" s="45" customFormat="1" x14ac:dyDescent="0.35">
      <c r="F83" s="46"/>
      <c r="G83" s="46"/>
      <c r="H83" s="46"/>
      <c r="I83" s="46"/>
      <c r="J83" s="46"/>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62"/>
      <c r="BP83" s="62"/>
    </row>
    <row r="84" spans="6:68" s="45" customFormat="1" x14ac:dyDescent="0.35">
      <c r="F84" s="46"/>
      <c r="G84" s="46"/>
      <c r="H84" s="46"/>
      <c r="I84" s="46"/>
      <c r="J84" s="46"/>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62"/>
      <c r="BP84" s="62"/>
    </row>
    <row r="85" spans="6:68" s="45" customFormat="1" x14ac:dyDescent="0.35">
      <c r="F85" s="46"/>
      <c r="G85" s="46"/>
      <c r="H85" s="46"/>
      <c r="I85" s="46"/>
      <c r="J85" s="46"/>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62"/>
      <c r="BP85" s="62"/>
    </row>
    <row r="86" spans="6:68" s="45" customFormat="1" x14ac:dyDescent="0.35">
      <c r="F86" s="46"/>
      <c r="G86" s="46"/>
      <c r="H86" s="46"/>
      <c r="I86" s="46"/>
      <c r="J86" s="46"/>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62"/>
      <c r="BP86" s="62"/>
    </row>
    <row r="87" spans="6:68" s="45" customFormat="1" x14ac:dyDescent="0.35">
      <c r="F87" s="46"/>
      <c r="G87" s="46"/>
      <c r="H87" s="46"/>
      <c r="I87" s="46"/>
      <c r="J87" s="46"/>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62"/>
      <c r="BP87" s="62"/>
    </row>
    <row r="88" spans="6:68" s="45" customFormat="1" x14ac:dyDescent="0.35">
      <c r="F88" s="46"/>
      <c r="G88" s="46"/>
      <c r="H88" s="46"/>
      <c r="I88" s="46"/>
      <c r="J88" s="46"/>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62"/>
      <c r="BP88" s="62"/>
    </row>
    <row r="89" spans="6:68" s="45" customFormat="1" x14ac:dyDescent="0.35">
      <c r="F89" s="46"/>
      <c r="G89" s="46"/>
      <c r="H89" s="46"/>
      <c r="I89" s="46"/>
      <c r="J89" s="46"/>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62"/>
      <c r="BP89" s="62"/>
    </row>
    <row r="90" spans="6:68" s="45" customFormat="1" x14ac:dyDescent="0.35">
      <c r="F90" s="46"/>
      <c r="G90" s="46"/>
      <c r="H90" s="46"/>
      <c r="I90" s="46"/>
      <c r="J90" s="46"/>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62"/>
      <c r="BP90" s="62"/>
    </row>
    <row r="91" spans="6:68" s="45" customFormat="1" x14ac:dyDescent="0.35">
      <c r="F91" s="46"/>
      <c r="G91" s="46"/>
      <c r="H91" s="46"/>
      <c r="I91" s="46"/>
      <c r="J91" s="46"/>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62"/>
      <c r="BP91" s="62"/>
    </row>
    <row r="92" spans="6:68" s="45" customFormat="1" x14ac:dyDescent="0.35">
      <c r="F92" s="46"/>
      <c r="G92" s="46"/>
      <c r="H92" s="46"/>
      <c r="I92" s="46"/>
      <c r="J92" s="46"/>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62"/>
      <c r="BP92" s="62"/>
    </row>
    <row r="93" spans="6:68" s="45" customFormat="1" x14ac:dyDescent="0.35">
      <c r="F93" s="46"/>
      <c r="G93" s="46"/>
      <c r="H93" s="46"/>
      <c r="I93" s="46"/>
      <c r="J93" s="46"/>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62"/>
      <c r="BP93" s="62"/>
    </row>
    <row r="94" spans="6:68" s="45" customFormat="1" x14ac:dyDescent="0.35">
      <c r="F94" s="46"/>
      <c r="G94" s="46"/>
      <c r="H94" s="46"/>
      <c r="I94" s="46"/>
      <c r="J94" s="46"/>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62"/>
      <c r="BP94" s="62"/>
    </row>
    <row r="95" spans="6:68" s="45" customFormat="1" x14ac:dyDescent="0.35">
      <c r="F95" s="46"/>
      <c r="G95" s="46"/>
      <c r="H95" s="46"/>
      <c r="I95" s="46"/>
      <c r="J95" s="46"/>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62"/>
      <c r="BP95" s="62"/>
    </row>
    <row r="96" spans="6:68" s="45" customFormat="1" x14ac:dyDescent="0.35">
      <c r="F96" s="46"/>
      <c r="G96" s="46"/>
      <c r="H96" s="46"/>
      <c r="I96" s="46"/>
      <c r="J96" s="46"/>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62"/>
      <c r="BP96" s="62"/>
    </row>
    <row r="97" spans="6:68" s="45" customFormat="1" x14ac:dyDescent="0.35">
      <c r="F97" s="46"/>
      <c r="G97" s="46"/>
      <c r="H97" s="46"/>
      <c r="I97" s="46"/>
      <c r="J97" s="46"/>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62"/>
      <c r="BP97" s="62"/>
    </row>
    <row r="98" spans="6:68" s="45" customFormat="1" x14ac:dyDescent="0.35">
      <c r="F98" s="46"/>
      <c r="G98" s="46"/>
      <c r="H98" s="46"/>
      <c r="I98" s="46"/>
      <c r="J98" s="46"/>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62"/>
      <c r="BP98" s="62"/>
    </row>
    <row r="99" spans="6:68" s="45" customFormat="1" x14ac:dyDescent="0.35">
      <c r="F99" s="46"/>
      <c r="G99" s="46"/>
      <c r="H99" s="46"/>
      <c r="I99" s="46"/>
      <c r="J99" s="46"/>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62"/>
      <c r="BP99" s="62"/>
    </row>
    <row r="100" spans="6:68" s="45" customFormat="1" x14ac:dyDescent="0.35">
      <c r="F100" s="46"/>
      <c r="G100" s="46"/>
      <c r="H100" s="46"/>
      <c r="I100" s="46"/>
      <c r="J100" s="46"/>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62"/>
      <c r="BP100" s="62"/>
    </row>
    <row r="101" spans="6:68" s="45" customFormat="1" x14ac:dyDescent="0.35">
      <c r="F101" s="46"/>
      <c r="G101" s="46"/>
      <c r="H101" s="46"/>
      <c r="I101" s="46"/>
      <c r="J101" s="46"/>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62"/>
      <c r="BP101" s="62"/>
    </row>
    <row r="102" spans="6:68" s="45" customFormat="1" x14ac:dyDescent="0.35">
      <c r="F102" s="46"/>
      <c r="G102" s="46"/>
      <c r="H102" s="46"/>
      <c r="I102" s="46"/>
      <c r="J102" s="46"/>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62"/>
      <c r="BP102" s="62"/>
    </row>
    <row r="103" spans="6:68" s="45" customFormat="1" x14ac:dyDescent="0.35">
      <c r="F103" s="46"/>
      <c r="G103" s="46"/>
      <c r="H103" s="46"/>
      <c r="I103" s="46"/>
      <c r="J103" s="46"/>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62"/>
      <c r="BP103" s="62"/>
    </row>
    <row r="104" spans="6:68" s="45" customFormat="1" x14ac:dyDescent="0.35">
      <c r="F104" s="46"/>
      <c r="G104" s="46"/>
      <c r="H104" s="46"/>
      <c r="I104" s="46"/>
      <c r="J104" s="46"/>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62"/>
      <c r="BP104" s="62"/>
    </row>
    <row r="105" spans="6:68" s="45" customFormat="1" x14ac:dyDescent="0.35">
      <c r="F105" s="46"/>
      <c r="G105" s="46"/>
      <c r="H105" s="46"/>
      <c r="I105" s="46"/>
      <c r="J105" s="46"/>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62"/>
      <c r="BP105" s="62"/>
    </row>
    <row r="106" spans="6:68" s="45" customFormat="1" x14ac:dyDescent="0.35">
      <c r="F106" s="46"/>
      <c r="G106" s="46"/>
      <c r="H106" s="46"/>
      <c r="I106" s="46"/>
      <c r="J106" s="46"/>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62"/>
      <c r="BP106" s="62"/>
    </row>
    <row r="107" spans="6:68" s="45" customFormat="1" x14ac:dyDescent="0.35">
      <c r="F107" s="46"/>
      <c r="G107" s="46"/>
      <c r="H107" s="46"/>
      <c r="I107" s="46"/>
      <c r="J107" s="46"/>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62"/>
      <c r="BP107" s="62"/>
    </row>
    <row r="108" spans="6:68" s="45" customFormat="1" x14ac:dyDescent="0.35">
      <c r="F108" s="46"/>
      <c r="G108" s="46"/>
      <c r="H108" s="46"/>
      <c r="I108" s="46"/>
      <c r="J108" s="46"/>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62"/>
      <c r="BP108" s="62"/>
    </row>
    <row r="109" spans="6:68" s="45" customFormat="1" x14ac:dyDescent="0.35">
      <c r="F109" s="46"/>
      <c r="G109" s="46"/>
      <c r="H109" s="46"/>
      <c r="I109" s="46"/>
      <c r="J109" s="46"/>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62"/>
      <c r="BP109" s="62"/>
    </row>
    <row r="110" spans="6:68" s="45" customFormat="1" x14ac:dyDescent="0.35">
      <c r="F110" s="46"/>
      <c r="G110" s="46"/>
      <c r="H110" s="46"/>
      <c r="I110" s="46"/>
      <c r="J110" s="46"/>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62"/>
      <c r="BP110" s="62"/>
    </row>
    <row r="111" spans="6:68" s="45" customFormat="1" x14ac:dyDescent="0.35">
      <c r="F111" s="46"/>
      <c r="G111" s="46"/>
      <c r="H111" s="46"/>
      <c r="I111" s="46"/>
      <c r="J111" s="46"/>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62"/>
      <c r="BP111" s="62"/>
    </row>
    <row r="112" spans="6:68" s="45" customFormat="1" x14ac:dyDescent="0.35">
      <c r="F112" s="46"/>
      <c r="G112" s="46"/>
      <c r="H112" s="46"/>
      <c r="I112" s="46"/>
      <c r="J112" s="46"/>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62"/>
      <c r="BP112" s="62"/>
    </row>
    <row r="113" spans="6:68" s="45" customFormat="1" x14ac:dyDescent="0.35">
      <c r="F113" s="46"/>
      <c r="G113" s="46"/>
      <c r="H113" s="46"/>
      <c r="I113" s="46"/>
      <c r="J113" s="46"/>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62"/>
      <c r="BP113" s="62"/>
    </row>
    <row r="114" spans="6:68" s="45" customFormat="1" x14ac:dyDescent="0.35">
      <c r="F114" s="46"/>
      <c r="G114" s="46"/>
      <c r="H114" s="46"/>
      <c r="I114" s="46"/>
      <c r="J114" s="46"/>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62"/>
      <c r="BP114" s="62"/>
    </row>
    <row r="115" spans="6:68" s="45" customFormat="1" x14ac:dyDescent="0.35">
      <c r="F115" s="46"/>
      <c r="G115" s="46"/>
      <c r="H115" s="46"/>
      <c r="I115" s="46"/>
      <c r="J115" s="46"/>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62"/>
      <c r="BP115" s="62"/>
    </row>
    <row r="116" spans="6:68" s="45" customFormat="1" x14ac:dyDescent="0.35">
      <c r="F116" s="46"/>
      <c r="G116" s="46"/>
      <c r="H116" s="46"/>
      <c r="I116" s="46"/>
      <c r="J116" s="46"/>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62"/>
      <c r="BP116" s="62"/>
    </row>
    <row r="117" spans="6:68" s="45" customFormat="1" x14ac:dyDescent="0.35">
      <c r="F117" s="46"/>
      <c r="G117" s="46"/>
      <c r="H117" s="46"/>
      <c r="I117" s="46"/>
      <c r="J117" s="46"/>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62"/>
      <c r="BP117" s="62"/>
    </row>
    <row r="118" spans="6:68" s="45" customFormat="1" x14ac:dyDescent="0.35">
      <c r="F118" s="46"/>
      <c r="G118" s="46"/>
      <c r="H118" s="46"/>
      <c r="I118" s="46"/>
      <c r="J118" s="46"/>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62"/>
      <c r="BP118" s="62"/>
    </row>
    <row r="119" spans="6:68" s="45" customFormat="1" x14ac:dyDescent="0.35">
      <c r="F119" s="46"/>
      <c r="G119" s="46"/>
      <c r="H119" s="46"/>
      <c r="I119" s="46"/>
      <c r="J119" s="46"/>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62"/>
      <c r="BP119" s="62"/>
    </row>
    <row r="120" spans="6:68" s="45" customFormat="1" x14ac:dyDescent="0.35">
      <c r="F120" s="46"/>
      <c r="G120" s="46"/>
      <c r="H120" s="46"/>
      <c r="I120" s="46"/>
      <c r="J120" s="46"/>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62"/>
      <c r="BP120" s="62"/>
    </row>
    <row r="121" spans="6:68" s="45" customFormat="1" x14ac:dyDescent="0.35">
      <c r="F121" s="46"/>
      <c r="G121" s="46"/>
      <c r="H121" s="46"/>
      <c r="I121" s="46"/>
      <c r="J121" s="46"/>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62"/>
      <c r="BP121" s="62"/>
    </row>
    <row r="122" spans="6:68" s="45" customFormat="1" x14ac:dyDescent="0.35">
      <c r="F122" s="46"/>
      <c r="G122" s="46"/>
      <c r="H122" s="46"/>
      <c r="I122" s="46"/>
      <c r="J122" s="46"/>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62"/>
      <c r="BP122" s="62"/>
    </row>
    <row r="123" spans="6:68" s="45" customFormat="1" x14ac:dyDescent="0.35">
      <c r="F123" s="46"/>
      <c r="G123" s="46"/>
      <c r="H123" s="46"/>
      <c r="I123" s="46"/>
      <c r="J123" s="46"/>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62"/>
      <c r="BP123" s="62"/>
    </row>
    <row r="124" spans="6:68" s="45" customFormat="1" x14ac:dyDescent="0.35">
      <c r="F124" s="46"/>
      <c r="G124" s="46"/>
      <c r="H124" s="46"/>
      <c r="I124" s="46"/>
      <c r="J124" s="46"/>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62"/>
      <c r="BP124" s="62"/>
    </row>
    <row r="125" spans="6:68" s="45" customFormat="1" x14ac:dyDescent="0.35">
      <c r="F125" s="46"/>
      <c r="G125" s="46"/>
      <c r="H125" s="46"/>
      <c r="I125" s="46"/>
      <c r="J125" s="46"/>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62"/>
      <c r="BP125" s="62"/>
    </row>
    <row r="126" spans="6:68" s="45" customFormat="1" x14ac:dyDescent="0.35">
      <c r="F126" s="46"/>
      <c r="G126" s="46"/>
      <c r="H126" s="46"/>
      <c r="I126" s="46"/>
      <c r="J126" s="46"/>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62"/>
      <c r="BP126" s="62"/>
    </row>
    <row r="127" spans="6:68" s="45" customFormat="1" x14ac:dyDescent="0.35">
      <c r="F127" s="46"/>
      <c r="G127" s="46"/>
      <c r="H127" s="46"/>
      <c r="I127" s="46"/>
      <c r="J127" s="46"/>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62"/>
      <c r="BP127" s="62"/>
    </row>
    <row r="128" spans="6:68" s="45" customFormat="1" x14ac:dyDescent="0.35">
      <c r="F128" s="46"/>
      <c r="G128" s="46"/>
      <c r="H128" s="46"/>
      <c r="I128" s="46"/>
      <c r="J128" s="46"/>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62"/>
      <c r="BP128" s="62"/>
    </row>
    <row r="129" spans="6:68" s="45" customFormat="1" x14ac:dyDescent="0.35">
      <c r="F129" s="46"/>
      <c r="G129" s="46"/>
      <c r="H129" s="46"/>
      <c r="I129" s="46"/>
      <c r="J129" s="46"/>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62"/>
      <c r="BP129" s="62"/>
    </row>
    <row r="130" spans="6:68" s="45" customFormat="1" x14ac:dyDescent="0.35">
      <c r="F130" s="46"/>
      <c r="G130" s="46"/>
      <c r="H130" s="46"/>
      <c r="I130" s="46"/>
      <c r="J130" s="46"/>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62"/>
      <c r="BP130" s="62"/>
    </row>
    <row r="131" spans="6:68" s="45" customFormat="1" x14ac:dyDescent="0.35">
      <c r="F131" s="46"/>
      <c r="G131" s="46"/>
      <c r="H131" s="46"/>
      <c r="I131" s="46"/>
      <c r="J131" s="46"/>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62"/>
      <c r="BP131" s="62"/>
    </row>
    <row r="132" spans="6:68" s="45" customFormat="1" x14ac:dyDescent="0.35">
      <c r="F132" s="46"/>
      <c r="G132" s="46"/>
      <c r="H132" s="46"/>
      <c r="I132" s="46"/>
      <c r="J132" s="46"/>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62"/>
      <c r="BP132" s="62"/>
    </row>
    <row r="133" spans="6:68" s="45" customFormat="1" x14ac:dyDescent="0.35">
      <c r="F133" s="46"/>
      <c r="G133" s="46"/>
      <c r="H133" s="46"/>
      <c r="I133" s="46"/>
      <c r="J133" s="46"/>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62"/>
      <c r="BP133" s="62"/>
    </row>
    <row r="134" spans="6:68" s="45" customFormat="1" x14ac:dyDescent="0.35">
      <c r="F134" s="46"/>
      <c r="G134" s="46"/>
      <c r="H134" s="46"/>
      <c r="I134" s="46"/>
      <c r="J134" s="46"/>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62"/>
      <c r="BP134" s="62"/>
    </row>
    <row r="135" spans="6:68" s="45" customFormat="1" x14ac:dyDescent="0.35">
      <c r="F135" s="46"/>
      <c r="G135" s="46"/>
      <c r="H135" s="46"/>
      <c r="I135" s="46"/>
      <c r="J135" s="46"/>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62"/>
      <c r="BP135" s="62"/>
    </row>
    <row r="136" spans="6:68" s="45" customFormat="1" x14ac:dyDescent="0.35">
      <c r="F136" s="46"/>
      <c r="G136" s="46"/>
      <c r="H136" s="46"/>
      <c r="I136" s="46"/>
      <c r="J136" s="46"/>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62"/>
      <c r="BP136" s="62"/>
    </row>
    <row r="137" spans="6:68" s="45" customFormat="1" x14ac:dyDescent="0.35">
      <c r="F137" s="46"/>
      <c r="G137" s="46"/>
      <c r="H137" s="46"/>
      <c r="I137" s="46"/>
      <c r="J137" s="46"/>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62"/>
      <c r="BP137" s="62"/>
    </row>
    <row r="138" spans="6:68" s="45" customFormat="1" x14ac:dyDescent="0.35">
      <c r="F138" s="46"/>
      <c r="G138" s="46"/>
      <c r="H138" s="46"/>
      <c r="I138" s="46"/>
      <c r="J138" s="46"/>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62"/>
      <c r="BP138" s="62"/>
    </row>
    <row r="139" spans="6:68" s="45" customFormat="1" x14ac:dyDescent="0.35">
      <c r="F139" s="46"/>
      <c r="G139" s="46"/>
      <c r="H139" s="46"/>
      <c r="I139" s="46"/>
      <c r="J139" s="46"/>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62"/>
      <c r="BP139" s="62"/>
    </row>
    <row r="140" spans="6:68" s="45" customFormat="1" x14ac:dyDescent="0.35">
      <c r="F140" s="46"/>
      <c r="G140" s="46"/>
      <c r="H140" s="46"/>
      <c r="I140" s="46"/>
      <c r="J140" s="46"/>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62"/>
      <c r="BP140" s="62"/>
    </row>
    <row r="141" spans="6:68" s="45" customFormat="1" x14ac:dyDescent="0.35">
      <c r="F141" s="46"/>
      <c r="G141" s="46"/>
      <c r="H141" s="46"/>
      <c r="I141" s="46"/>
      <c r="J141" s="46"/>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62"/>
      <c r="BP141" s="62"/>
    </row>
    <row r="142" spans="6:68" s="45" customFormat="1" x14ac:dyDescent="0.35">
      <c r="F142" s="46"/>
      <c r="G142" s="46"/>
      <c r="H142" s="46"/>
      <c r="I142" s="46"/>
      <c r="J142" s="46"/>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62"/>
      <c r="BP142" s="62"/>
    </row>
    <row r="143" spans="6:68" s="45" customFormat="1" x14ac:dyDescent="0.35">
      <c r="F143" s="46"/>
      <c r="G143" s="46"/>
      <c r="H143" s="46"/>
      <c r="I143" s="46"/>
      <c r="J143" s="46"/>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62"/>
      <c r="BP143" s="62"/>
    </row>
    <row r="144" spans="6:68" s="45" customFormat="1" x14ac:dyDescent="0.35">
      <c r="F144" s="46"/>
      <c r="G144" s="46"/>
      <c r="H144" s="46"/>
      <c r="I144" s="46"/>
      <c r="J144" s="46"/>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62"/>
      <c r="BP144" s="62"/>
    </row>
    <row r="145" spans="6:68" s="45" customFormat="1" x14ac:dyDescent="0.35">
      <c r="F145" s="46"/>
      <c r="G145" s="46"/>
      <c r="H145" s="46"/>
      <c r="I145" s="46"/>
      <c r="J145" s="46"/>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62"/>
      <c r="BP145" s="62"/>
    </row>
    <row r="146" spans="6:68" s="45" customFormat="1" x14ac:dyDescent="0.35">
      <c r="F146" s="46"/>
      <c r="G146" s="46"/>
      <c r="H146" s="46"/>
      <c r="I146" s="46"/>
      <c r="J146" s="46"/>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62"/>
      <c r="BP146" s="62"/>
    </row>
    <row r="147" spans="6:68" s="45" customFormat="1" x14ac:dyDescent="0.35">
      <c r="F147" s="46"/>
      <c r="G147" s="46"/>
      <c r="H147" s="46"/>
      <c r="I147" s="46"/>
      <c r="J147" s="46"/>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62"/>
      <c r="BP147" s="62"/>
    </row>
    <row r="148" spans="6:68" s="45" customFormat="1" x14ac:dyDescent="0.35">
      <c r="F148" s="46"/>
      <c r="G148" s="46"/>
      <c r="H148" s="46"/>
      <c r="I148" s="46"/>
      <c r="J148" s="46"/>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62"/>
      <c r="BP148" s="62"/>
    </row>
    <row r="149" spans="6:68" s="45" customFormat="1" x14ac:dyDescent="0.35">
      <c r="F149" s="46"/>
      <c r="G149" s="46"/>
      <c r="H149" s="46"/>
      <c r="I149" s="46"/>
      <c r="J149" s="46"/>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62"/>
      <c r="BP149" s="62"/>
    </row>
    <row r="150" spans="6:68" s="45" customFormat="1" x14ac:dyDescent="0.35">
      <c r="F150" s="46"/>
      <c r="G150" s="46"/>
      <c r="H150" s="46"/>
      <c r="I150" s="46"/>
      <c r="J150" s="46"/>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62"/>
      <c r="BP150" s="62"/>
    </row>
    <row r="151" spans="6:68" s="45" customFormat="1" x14ac:dyDescent="0.35">
      <c r="F151" s="46"/>
      <c r="G151" s="46"/>
      <c r="H151" s="46"/>
      <c r="I151" s="46"/>
      <c r="J151" s="46"/>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62"/>
      <c r="BP151" s="62"/>
    </row>
    <row r="152" spans="6:68" s="45" customFormat="1" x14ac:dyDescent="0.35">
      <c r="F152" s="46"/>
      <c r="G152" s="46"/>
      <c r="H152" s="46"/>
      <c r="I152" s="46"/>
      <c r="J152" s="46"/>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62"/>
      <c r="BP152" s="62"/>
    </row>
    <row r="153" spans="6:68" s="45" customFormat="1" x14ac:dyDescent="0.35">
      <c r="F153" s="46"/>
      <c r="G153" s="46"/>
      <c r="H153" s="46"/>
      <c r="I153" s="46"/>
      <c r="J153" s="46"/>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62"/>
      <c r="BP153" s="62"/>
    </row>
    <row r="154" spans="6:68" s="45" customFormat="1" x14ac:dyDescent="0.35">
      <c r="F154" s="46"/>
      <c r="G154" s="46"/>
      <c r="H154" s="46"/>
      <c r="I154" s="46"/>
      <c r="J154" s="46"/>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62"/>
      <c r="BP154" s="62"/>
    </row>
    <row r="155" spans="6:68" s="45" customFormat="1" x14ac:dyDescent="0.35">
      <c r="F155" s="46"/>
      <c r="G155" s="46"/>
      <c r="H155" s="46"/>
      <c r="I155" s="46"/>
      <c r="J155" s="46"/>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62"/>
      <c r="BP155" s="62"/>
    </row>
    <row r="156" spans="6:68" s="45" customFormat="1" x14ac:dyDescent="0.35">
      <c r="F156" s="46"/>
      <c r="G156" s="46"/>
      <c r="H156" s="46"/>
      <c r="I156" s="46"/>
      <c r="J156" s="46"/>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62"/>
      <c r="BP156" s="62"/>
    </row>
    <row r="157" spans="6:68" s="45" customFormat="1" x14ac:dyDescent="0.35">
      <c r="F157" s="46"/>
      <c r="G157" s="46"/>
      <c r="H157" s="46"/>
      <c r="I157" s="46"/>
      <c r="J157" s="46"/>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62"/>
      <c r="BP157" s="62"/>
    </row>
    <row r="158" spans="6:68" s="45" customFormat="1" x14ac:dyDescent="0.35">
      <c r="F158" s="46"/>
      <c r="G158" s="46"/>
      <c r="H158" s="46"/>
      <c r="I158" s="46"/>
      <c r="J158" s="46"/>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62"/>
      <c r="BP158" s="62"/>
    </row>
    <row r="159" spans="6:68" s="45" customFormat="1" x14ac:dyDescent="0.35">
      <c r="F159" s="46"/>
      <c r="G159" s="46"/>
      <c r="H159" s="46"/>
      <c r="I159" s="46"/>
      <c r="J159" s="46"/>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62"/>
      <c r="BP159" s="62"/>
    </row>
    <row r="160" spans="6:68" s="45" customFormat="1" x14ac:dyDescent="0.35">
      <c r="F160" s="46"/>
      <c r="G160" s="46"/>
      <c r="H160" s="46"/>
      <c r="I160" s="46"/>
      <c r="J160" s="46"/>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62"/>
      <c r="BP160" s="62"/>
    </row>
    <row r="161" spans="6:68" s="45" customFormat="1" x14ac:dyDescent="0.35">
      <c r="F161" s="46"/>
      <c r="G161" s="46"/>
      <c r="H161" s="46"/>
      <c r="I161" s="46"/>
      <c r="J161" s="46"/>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62"/>
      <c r="BP161" s="62"/>
    </row>
    <row r="162" spans="6:68" s="45" customFormat="1" x14ac:dyDescent="0.35">
      <c r="F162" s="46"/>
      <c r="G162" s="46"/>
      <c r="H162" s="46"/>
      <c r="I162" s="46"/>
      <c r="J162" s="46"/>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62"/>
      <c r="BP162" s="62"/>
    </row>
    <row r="163" spans="6:68" s="45" customFormat="1" x14ac:dyDescent="0.35">
      <c r="F163" s="46"/>
      <c r="G163" s="46"/>
      <c r="H163" s="46"/>
      <c r="I163" s="46"/>
      <c r="J163" s="46"/>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62"/>
      <c r="BP163" s="62"/>
    </row>
    <row r="164" spans="6:68" s="45" customFormat="1" x14ac:dyDescent="0.35">
      <c r="F164" s="46"/>
      <c r="G164" s="46"/>
      <c r="H164" s="46"/>
      <c r="I164" s="46"/>
      <c r="J164" s="46"/>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62"/>
      <c r="BP164" s="62"/>
    </row>
    <row r="165" spans="6:68" s="45" customFormat="1" x14ac:dyDescent="0.35">
      <c r="F165" s="46"/>
      <c r="G165" s="46"/>
      <c r="H165" s="46"/>
      <c r="I165" s="46"/>
      <c r="J165" s="46"/>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62"/>
      <c r="BP165" s="62"/>
    </row>
    <row r="166" spans="6:68" s="45" customFormat="1" x14ac:dyDescent="0.35">
      <c r="F166" s="46"/>
      <c r="G166" s="46"/>
      <c r="H166" s="46"/>
      <c r="I166" s="46"/>
      <c r="J166" s="46"/>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62"/>
      <c r="BP166" s="62"/>
    </row>
    <row r="167" spans="6:68" s="45" customFormat="1" x14ac:dyDescent="0.35">
      <c r="F167" s="46"/>
      <c r="G167" s="46"/>
      <c r="H167" s="46"/>
      <c r="I167" s="46"/>
      <c r="J167" s="46"/>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62"/>
      <c r="BP167" s="62"/>
    </row>
    <row r="168" spans="6:68" s="45" customFormat="1" x14ac:dyDescent="0.35">
      <c r="F168" s="46"/>
      <c r="G168" s="46"/>
      <c r="H168" s="46"/>
      <c r="I168" s="46"/>
      <c r="J168" s="46"/>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62"/>
      <c r="BP168" s="62"/>
    </row>
    <row r="169" spans="6:68" s="45" customFormat="1" x14ac:dyDescent="0.35">
      <c r="F169" s="46"/>
      <c r="G169" s="46"/>
      <c r="H169" s="46"/>
      <c r="I169" s="46"/>
      <c r="J169" s="46"/>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62"/>
      <c r="BP169" s="62"/>
    </row>
    <row r="170" spans="6:68" s="45" customFormat="1" x14ac:dyDescent="0.35">
      <c r="F170" s="46"/>
      <c r="G170" s="46"/>
      <c r="H170" s="46"/>
      <c r="I170" s="46"/>
      <c r="J170" s="46"/>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62"/>
      <c r="BP170" s="62"/>
    </row>
    <row r="171" spans="6:68" s="45" customFormat="1" x14ac:dyDescent="0.35">
      <c r="F171" s="46"/>
      <c r="G171" s="46"/>
      <c r="H171" s="46"/>
      <c r="I171" s="46"/>
      <c r="J171" s="46"/>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62"/>
      <c r="BP171" s="62"/>
    </row>
    <row r="172" spans="6:68" s="45" customFormat="1" x14ac:dyDescent="0.35">
      <c r="F172" s="46"/>
      <c r="G172" s="46"/>
      <c r="H172" s="46"/>
      <c r="I172" s="46"/>
      <c r="J172" s="46"/>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62"/>
      <c r="BP172" s="62"/>
    </row>
    <row r="173" spans="6:68" s="45" customFormat="1" x14ac:dyDescent="0.35">
      <c r="F173" s="46"/>
      <c r="G173" s="46"/>
      <c r="H173" s="46"/>
      <c r="I173" s="46"/>
      <c r="J173" s="46"/>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62"/>
      <c r="BP173" s="62"/>
    </row>
    <row r="174" spans="6:68" s="45" customFormat="1" x14ac:dyDescent="0.35">
      <c r="F174" s="46"/>
      <c r="G174" s="46"/>
      <c r="H174" s="46"/>
      <c r="I174" s="46"/>
      <c r="J174" s="46"/>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62"/>
      <c r="BP174" s="62"/>
    </row>
    <row r="175" spans="6:68" s="45" customFormat="1" x14ac:dyDescent="0.35">
      <c r="F175" s="46"/>
      <c r="G175" s="46"/>
      <c r="H175" s="46"/>
      <c r="I175" s="46"/>
      <c r="J175" s="46"/>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62"/>
      <c r="BP175" s="62"/>
    </row>
    <row r="176" spans="6:68" s="45" customFormat="1" x14ac:dyDescent="0.35">
      <c r="F176" s="46"/>
      <c r="G176" s="46"/>
      <c r="H176" s="46"/>
      <c r="I176" s="46"/>
      <c r="J176" s="46"/>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62"/>
      <c r="BP176" s="62"/>
    </row>
    <row r="177" spans="6:68" s="45" customFormat="1" x14ac:dyDescent="0.35">
      <c r="F177" s="46"/>
      <c r="G177" s="46"/>
      <c r="H177" s="46"/>
      <c r="I177" s="46"/>
      <c r="J177" s="46"/>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62"/>
      <c r="BP177" s="62"/>
    </row>
    <row r="178" spans="6:68" s="45" customFormat="1" x14ac:dyDescent="0.35">
      <c r="F178" s="46"/>
      <c r="G178" s="46"/>
      <c r="H178" s="46"/>
      <c r="I178" s="46"/>
      <c r="J178" s="46"/>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62"/>
      <c r="BP178" s="62"/>
    </row>
    <row r="179" spans="6:68" s="45" customFormat="1" x14ac:dyDescent="0.35">
      <c r="F179" s="46"/>
      <c r="G179" s="46"/>
      <c r="H179" s="46"/>
      <c r="I179" s="46"/>
      <c r="J179" s="46"/>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62"/>
      <c r="BP179" s="62"/>
    </row>
    <row r="180" spans="6:68" s="45" customFormat="1" x14ac:dyDescent="0.35">
      <c r="F180" s="46"/>
      <c r="G180" s="46"/>
      <c r="H180" s="46"/>
      <c r="I180" s="46"/>
      <c r="J180" s="46"/>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62"/>
      <c r="BP180" s="62"/>
    </row>
    <row r="181" spans="6:68" s="45" customFormat="1" x14ac:dyDescent="0.35">
      <c r="F181" s="46"/>
      <c r="G181" s="46"/>
      <c r="H181" s="46"/>
      <c r="I181" s="46"/>
      <c r="J181" s="46"/>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62"/>
      <c r="BP181" s="62"/>
    </row>
    <row r="182" spans="6:68" s="45" customFormat="1" x14ac:dyDescent="0.35">
      <c r="F182" s="46"/>
      <c r="G182" s="46"/>
      <c r="H182" s="46"/>
      <c r="I182" s="46"/>
      <c r="J182" s="46"/>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62"/>
      <c r="BP182" s="62"/>
    </row>
    <row r="183" spans="6:68" s="45" customFormat="1" x14ac:dyDescent="0.35">
      <c r="F183" s="46"/>
      <c r="G183" s="46"/>
      <c r="H183" s="46"/>
      <c r="I183" s="46"/>
      <c r="J183" s="46"/>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62"/>
      <c r="BP183" s="62"/>
    </row>
    <row r="184" spans="6:68" s="45" customFormat="1" x14ac:dyDescent="0.35">
      <c r="F184" s="46"/>
      <c r="G184" s="46"/>
      <c r="H184" s="46"/>
      <c r="I184" s="46"/>
      <c r="J184" s="46"/>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62"/>
      <c r="BP184" s="62"/>
    </row>
    <row r="185" spans="6:68" s="45" customFormat="1" x14ac:dyDescent="0.35">
      <c r="F185" s="46"/>
      <c r="G185" s="46"/>
      <c r="H185" s="46"/>
      <c r="I185" s="46"/>
      <c r="J185" s="46"/>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62"/>
      <c r="BP185" s="62"/>
    </row>
    <row r="186" spans="6:68" s="45" customFormat="1" x14ac:dyDescent="0.35">
      <c r="F186" s="46"/>
      <c r="G186" s="46"/>
      <c r="H186" s="46"/>
      <c r="I186" s="46"/>
      <c r="J186" s="46"/>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62"/>
      <c r="BP186" s="62"/>
    </row>
    <row r="187" spans="6:68" s="45" customFormat="1" x14ac:dyDescent="0.35">
      <c r="F187" s="46"/>
      <c r="G187" s="46"/>
      <c r="H187" s="46"/>
      <c r="I187" s="46"/>
      <c r="J187" s="46"/>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62"/>
      <c r="BP187" s="62"/>
    </row>
    <row r="188" spans="6:68" s="45" customFormat="1" x14ac:dyDescent="0.35">
      <c r="F188" s="46"/>
      <c r="G188" s="46"/>
      <c r="H188" s="46"/>
      <c r="I188" s="46"/>
      <c r="J188" s="46"/>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62"/>
      <c r="BP188" s="62"/>
    </row>
    <row r="189" spans="6:68" s="45" customFormat="1" x14ac:dyDescent="0.35">
      <c r="F189" s="46"/>
      <c r="G189" s="46"/>
      <c r="H189" s="46"/>
      <c r="I189" s="46"/>
      <c r="J189" s="46"/>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62"/>
      <c r="BP189" s="62"/>
    </row>
    <row r="190" spans="6:68" s="45" customFormat="1" x14ac:dyDescent="0.35">
      <c r="F190" s="46"/>
      <c r="G190" s="46"/>
      <c r="H190" s="46"/>
      <c r="I190" s="46"/>
      <c r="J190" s="46"/>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62"/>
      <c r="BP190" s="62"/>
    </row>
    <row r="191" spans="6:68" s="45" customFormat="1" x14ac:dyDescent="0.35">
      <c r="F191" s="46"/>
      <c r="G191" s="46"/>
      <c r="H191" s="46"/>
      <c r="I191" s="46"/>
      <c r="J191" s="46"/>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62"/>
      <c r="BP191" s="62"/>
    </row>
    <row r="192" spans="6:68" s="45" customFormat="1" x14ac:dyDescent="0.35">
      <c r="F192" s="46"/>
      <c r="G192" s="46"/>
      <c r="H192" s="46"/>
      <c r="I192" s="46"/>
      <c r="J192" s="46"/>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62"/>
      <c r="BP192" s="62"/>
    </row>
    <row r="193" spans="6:68" s="45" customFormat="1" x14ac:dyDescent="0.35">
      <c r="F193" s="46"/>
      <c r="G193" s="46"/>
      <c r="H193" s="46"/>
      <c r="I193" s="46"/>
      <c r="J193" s="46"/>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62"/>
      <c r="BP193" s="62"/>
    </row>
    <row r="194" spans="6:68" s="45" customFormat="1" x14ac:dyDescent="0.35">
      <c r="F194" s="46"/>
      <c r="G194" s="46"/>
      <c r="H194" s="46"/>
      <c r="I194" s="46"/>
      <c r="J194" s="46"/>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62"/>
      <c r="BP194" s="62"/>
    </row>
    <row r="195" spans="6:68" s="45" customFormat="1" x14ac:dyDescent="0.35">
      <c r="F195" s="46"/>
      <c r="G195" s="46"/>
      <c r="H195" s="46"/>
      <c r="I195" s="46"/>
      <c r="J195" s="46"/>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62"/>
      <c r="BP195" s="62"/>
    </row>
    <row r="196" spans="6:68" s="45" customFormat="1" x14ac:dyDescent="0.35">
      <c r="F196" s="46"/>
      <c r="G196" s="46"/>
      <c r="H196" s="46"/>
      <c r="I196" s="46"/>
      <c r="J196" s="46"/>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62"/>
      <c r="BP196" s="62"/>
    </row>
    <row r="197" spans="6:68" s="45" customFormat="1" x14ac:dyDescent="0.35">
      <c r="F197" s="46"/>
      <c r="G197" s="46"/>
      <c r="H197" s="46"/>
      <c r="I197" s="46"/>
      <c r="J197" s="46"/>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62"/>
      <c r="BP197" s="62"/>
    </row>
    <row r="198" spans="6:68" s="45" customFormat="1" x14ac:dyDescent="0.35">
      <c r="F198" s="46"/>
      <c r="G198" s="46"/>
      <c r="H198" s="46"/>
      <c r="I198" s="46"/>
      <c r="J198" s="46"/>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62"/>
      <c r="BP198" s="62"/>
    </row>
    <row r="199" spans="6:68" s="45" customFormat="1" x14ac:dyDescent="0.35">
      <c r="F199" s="46"/>
      <c r="G199" s="46"/>
      <c r="H199" s="46"/>
      <c r="I199" s="46"/>
      <c r="J199" s="46"/>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62"/>
      <c r="BP199" s="62"/>
    </row>
    <row r="200" spans="6:68" s="45" customFormat="1" x14ac:dyDescent="0.35">
      <c r="F200" s="46"/>
      <c r="G200" s="46"/>
      <c r="H200" s="46"/>
      <c r="I200" s="46"/>
      <c r="J200" s="46"/>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62"/>
      <c r="BP200" s="62"/>
    </row>
    <row r="201" spans="6:68" s="45" customFormat="1" x14ac:dyDescent="0.35">
      <c r="F201" s="46"/>
      <c r="G201" s="46"/>
      <c r="H201" s="46"/>
      <c r="I201" s="46"/>
      <c r="J201" s="46"/>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62"/>
      <c r="BP201" s="62"/>
    </row>
    <row r="202" spans="6:68" s="45" customFormat="1" x14ac:dyDescent="0.35">
      <c r="F202" s="46"/>
      <c r="G202" s="46"/>
      <c r="H202" s="46"/>
      <c r="I202" s="46"/>
      <c r="J202" s="46"/>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62"/>
      <c r="BP202" s="62"/>
    </row>
    <row r="203" spans="6:68" s="45" customFormat="1" x14ac:dyDescent="0.35">
      <c r="F203" s="46"/>
      <c r="G203" s="46"/>
      <c r="H203" s="46"/>
      <c r="I203" s="46"/>
      <c r="J203" s="46"/>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62"/>
      <c r="BP203" s="62"/>
    </row>
    <row r="204" spans="6:68" s="45" customFormat="1" x14ac:dyDescent="0.35">
      <c r="F204" s="46"/>
      <c r="G204" s="46"/>
      <c r="H204" s="46"/>
      <c r="I204" s="46"/>
      <c r="J204" s="46"/>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62"/>
      <c r="BP204" s="62"/>
    </row>
    <row r="205" spans="6:68" s="45" customFormat="1" x14ac:dyDescent="0.35">
      <c r="F205" s="46"/>
      <c r="G205" s="46"/>
      <c r="H205" s="46"/>
      <c r="I205" s="46"/>
      <c r="J205" s="46"/>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62"/>
      <c r="BP205" s="62"/>
    </row>
    <row r="206" spans="6:68" s="45" customFormat="1" x14ac:dyDescent="0.35">
      <c r="F206" s="46"/>
      <c r="G206" s="46"/>
      <c r="H206" s="46"/>
      <c r="I206" s="46"/>
      <c r="J206" s="46"/>
      <c r="L206" s="49"/>
      <c r="M206" s="49"/>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62"/>
      <c r="BP206" s="62"/>
    </row>
    <row r="207" spans="6:68" s="45" customFormat="1" x14ac:dyDescent="0.35">
      <c r="F207" s="46"/>
      <c r="G207" s="46"/>
      <c r="H207" s="46"/>
      <c r="I207" s="46"/>
      <c r="J207" s="46"/>
      <c r="L207" s="49"/>
      <c r="M207" s="49"/>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62"/>
      <c r="BP207" s="62"/>
    </row>
    <row r="208" spans="6:68" s="45" customFormat="1" x14ac:dyDescent="0.35">
      <c r="F208" s="46"/>
      <c r="G208" s="46"/>
      <c r="H208" s="46"/>
      <c r="I208" s="46"/>
      <c r="J208" s="46"/>
      <c r="L208" s="49"/>
      <c r="M208" s="49"/>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62"/>
      <c r="BP208" s="62"/>
    </row>
    <row r="209" spans="6:68" s="45" customFormat="1" x14ac:dyDescent="0.35">
      <c r="F209" s="46"/>
      <c r="G209" s="46"/>
      <c r="H209" s="46"/>
      <c r="I209" s="46"/>
      <c r="J209" s="46"/>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62"/>
      <c r="BP209" s="62"/>
    </row>
    <row r="210" spans="6:68" s="45" customFormat="1" x14ac:dyDescent="0.35">
      <c r="F210" s="46"/>
      <c r="G210" s="46"/>
      <c r="H210" s="46"/>
      <c r="I210" s="46"/>
      <c r="J210" s="46"/>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62"/>
      <c r="BP210" s="62"/>
    </row>
    <row r="211" spans="6:68" s="45" customFormat="1" x14ac:dyDescent="0.35">
      <c r="F211" s="46"/>
      <c r="G211" s="46"/>
      <c r="H211" s="46"/>
      <c r="I211" s="46"/>
      <c r="J211" s="46"/>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62"/>
      <c r="BP211" s="62"/>
    </row>
    <row r="212" spans="6:68" s="45" customFormat="1" x14ac:dyDescent="0.35">
      <c r="F212" s="46"/>
      <c r="G212" s="46"/>
      <c r="H212" s="46"/>
      <c r="I212" s="46"/>
      <c r="J212" s="46"/>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62"/>
      <c r="BP212" s="62"/>
    </row>
    <row r="213" spans="6:68" s="45" customFormat="1" x14ac:dyDescent="0.35">
      <c r="F213" s="46"/>
      <c r="G213" s="46"/>
      <c r="H213" s="46"/>
      <c r="I213" s="46"/>
      <c r="J213" s="46"/>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62"/>
      <c r="BP213" s="62"/>
    </row>
    <row r="214" spans="6:68" s="45" customFormat="1" x14ac:dyDescent="0.35">
      <c r="F214" s="46"/>
      <c r="G214" s="46"/>
      <c r="H214" s="46"/>
      <c r="I214" s="46"/>
      <c r="J214" s="46"/>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62"/>
      <c r="BP214" s="62"/>
    </row>
    <row r="215" spans="6:68" s="45" customFormat="1" x14ac:dyDescent="0.35">
      <c r="F215" s="46"/>
      <c r="G215" s="46"/>
      <c r="H215" s="46"/>
      <c r="I215" s="46"/>
      <c r="J215" s="46"/>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62"/>
      <c r="BP215" s="62"/>
    </row>
    <row r="216" spans="6:68" s="45" customFormat="1" x14ac:dyDescent="0.35">
      <c r="F216" s="46"/>
      <c r="G216" s="46"/>
      <c r="H216" s="46"/>
      <c r="I216" s="46"/>
      <c r="J216" s="46"/>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62"/>
      <c r="BP216" s="62"/>
    </row>
    <row r="217" spans="6:68" s="45" customFormat="1" x14ac:dyDescent="0.35">
      <c r="F217" s="46"/>
      <c r="G217" s="46"/>
      <c r="H217" s="46"/>
      <c r="I217" s="46"/>
      <c r="J217" s="46"/>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62"/>
      <c r="BP217" s="62"/>
    </row>
    <row r="218" spans="6:68" s="45" customFormat="1" x14ac:dyDescent="0.35">
      <c r="F218" s="46"/>
      <c r="G218" s="46"/>
      <c r="H218" s="46"/>
      <c r="I218" s="46"/>
      <c r="J218" s="46"/>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62"/>
      <c r="BP218" s="62"/>
    </row>
    <row r="219" spans="6:68" s="45" customFormat="1" x14ac:dyDescent="0.35">
      <c r="F219" s="46"/>
      <c r="G219" s="46"/>
      <c r="H219" s="46"/>
      <c r="I219" s="46"/>
      <c r="J219" s="46"/>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62"/>
      <c r="BP219" s="62"/>
    </row>
    <row r="220" spans="6:68" s="45" customFormat="1" x14ac:dyDescent="0.35">
      <c r="F220" s="46"/>
      <c r="G220" s="46"/>
      <c r="H220" s="46"/>
      <c r="I220" s="46"/>
      <c r="J220" s="46"/>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62"/>
      <c r="BP220" s="62"/>
    </row>
    <row r="221" spans="6:68" s="45" customFormat="1" x14ac:dyDescent="0.35">
      <c r="F221" s="46"/>
      <c r="G221" s="46"/>
      <c r="H221" s="46"/>
      <c r="I221" s="46"/>
      <c r="J221" s="46"/>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62"/>
      <c r="BP221" s="62"/>
    </row>
    <row r="222" spans="6:68" s="45" customFormat="1" x14ac:dyDescent="0.35">
      <c r="F222" s="46"/>
      <c r="G222" s="46"/>
      <c r="H222" s="46"/>
      <c r="I222" s="46"/>
      <c r="J222" s="46"/>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62"/>
      <c r="BP222" s="62"/>
    </row>
    <row r="223" spans="6:68" s="45" customFormat="1" x14ac:dyDescent="0.35">
      <c r="F223" s="46"/>
      <c r="G223" s="46"/>
      <c r="H223" s="46"/>
      <c r="I223" s="46"/>
      <c r="J223" s="46"/>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62"/>
      <c r="BP223" s="62"/>
    </row>
    <row r="224" spans="6:68" s="45" customFormat="1" x14ac:dyDescent="0.35">
      <c r="F224" s="46"/>
      <c r="G224" s="46"/>
      <c r="H224" s="46"/>
      <c r="I224" s="46"/>
      <c r="J224" s="46"/>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62"/>
      <c r="BP224" s="62"/>
    </row>
    <row r="225" spans="6:68" s="45" customFormat="1" x14ac:dyDescent="0.35">
      <c r="F225" s="46"/>
      <c r="G225" s="46"/>
      <c r="H225" s="46"/>
      <c r="I225" s="46"/>
      <c r="J225" s="46"/>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62"/>
      <c r="BP225" s="62"/>
    </row>
    <row r="226" spans="6:68" s="45" customFormat="1" x14ac:dyDescent="0.35">
      <c r="F226" s="46"/>
      <c r="G226" s="46"/>
      <c r="H226" s="46"/>
      <c r="I226" s="46"/>
      <c r="J226" s="46"/>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62"/>
      <c r="BP226" s="62"/>
    </row>
    <row r="227" spans="6:68" s="45" customFormat="1" x14ac:dyDescent="0.35">
      <c r="F227" s="46"/>
      <c r="G227" s="46"/>
      <c r="H227" s="46"/>
      <c r="I227" s="46"/>
      <c r="J227" s="46"/>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62"/>
      <c r="BP227" s="62"/>
    </row>
    <row r="228" spans="6:68" s="45" customFormat="1" x14ac:dyDescent="0.35">
      <c r="F228" s="46"/>
      <c r="G228" s="46"/>
      <c r="H228" s="46"/>
      <c r="I228" s="46"/>
      <c r="J228" s="46"/>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62"/>
      <c r="BP228" s="62"/>
    </row>
    <row r="229" spans="6:68" s="45" customFormat="1" x14ac:dyDescent="0.35">
      <c r="F229" s="46"/>
      <c r="G229" s="46"/>
      <c r="H229" s="46"/>
      <c r="I229" s="46"/>
      <c r="J229" s="46"/>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62"/>
      <c r="BP229" s="62"/>
    </row>
    <row r="230" spans="6:68" s="45" customFormat="1" x14ac:dyDescent="0.35">
      <c r="F230" s="46"/>
      <c r="G230" s="46"/>
      <c r="H230" s="46"/>
      <c r="I230" s="46"/>
      <c r="J230" s="46"/>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62"/>
      <c r="BP230" s="62"/>
    </row>
    <row r="231" spans="6:68" s="45" customFormat="1" x14ac:dyDescent="0.35">
      <c r="F231" s="46"/>
      <c r="G231" s="46"/>
      <c r="H231" s="46"/>
      <c r="I231" s="46"/>
      <c r="J231" s="46"/>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62"/>
      <c r="BP231" s="62"/>
    </row>
    <row r="232" spans="6:68" s="45" customFormat="1" x14ac:dyDescent="0.35">
      <c r="F232" s="46"/>
      <c r="G232" s="46"/>
      <c r="H232" s="46"/>
      <c r="I232" s="46"/>
      <c r="J232" s="46"/>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62"/>
      <c r="BP232" s="62"/>
    </row>
    <row r="233" spans="6:68" s="45" customFormat="1" x14ac:dyDescent="0.35">
      <c r="F233" s="46"/>
      <c r="G233" s="46"/>
      <c r="H233" s="46"/>
      <c r="I233" s="46"/>
      <c r="J233" s="46"/>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62"/>
      <c r="BP233" s="62"/>
    </row>
    <row r="234" spans="6:68" s="45" customFormat="1" x14ac:dyDescent="0.35">
      <c r="F234" s="46"/>
      <c r="G234" s="46"/>
      <c r="H234" s="46"/>
      <c r="I234" s="46"/>
      <c r="J234" s="46"/>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62"/>
      <c r="BP234" s="62"/>
    </row>
    <row r="235" spans="6:68" s="45" customFormat="1" x14ac:dyDescent="0.35">
      <c r="F235" s="46"/>
      <c r="G235" s="46"/>
      <c r="H235" s="46"/>
      <c r="I235" s="46"/>
      <c r="J235" s="46"/>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62"/>
      <c r="BP235" s="62"/>
    </row>
    <row r="236" spans="6:68" s="45" customFormat="1" x14ac:dyDescent="0.35">
      <c r="F236" s="46"/>
      <c r="G236" s="46"/>
      <c r="H236" s="46"/>
      <c r="I236" s="46"/>
      <c r="J236" s="46"/>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62"/>
      <c r="BP236" s="62"/>
    </row>
    <row r="237" spans="6:68" s="45" customFormat="1" x14ac:dyDescent="0.35">
      <c r="F237" s="46"/>
      <c r="G237" s="46"/>
      <c r="H237" s="46"/>
      <c r="I237" s="46"/>
      <c r="J237" s="46"/>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62"/>
      <c r="BP237" s="62"/>
    </row>
    <row r="238" spans="6:68" s="45" customFormat="1" x14ac:dyDescent="0.35">
      <c r="F238" s="46"/>
      <c r="G238" s="46"/>
      <c r="H238" s="46"/>
      <c r="I238" s="46"/>
      <c r="J238" s="46"/>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62"/>
      <c r="BP238" s="62"/>
    </row>
    <row r="239" spans="6:68" s="45" customFormat="1" x14ac:dyDescent="0.35">
      <c r="F239" s="46"/>
      <c r="G239" s="46"/>
      <c r="H239" s="46"/>
      <c r="I239" s="46"/>
      <c r="J239" s="46"/>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62"/>
      <c r="BP239" s="62"/>
    </row>
    <row r="240" spans="6:68" s="45" customFormat="1" x14ac:dyDescent="0.35">
      <c r="F240" s="46"/>
      <c r="G240" s="46"/>
      <c r="H240" s="46"/>
      <c r="I240" s="46"/>
      <c r="J240" s="46"/>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62"/>
      <c r="BP240" s="62"/>
    </row>
    <row r="241" spans="6:68" s="45" customFormat="1" x14ac:dyDescent="0.35">
      <c r="F241" s="46"/>
      <c r="G241" s="46"/>
      <c r="H241" s="46"/>
      <c r="I241" s="46"/>
      <c r="J241" s="46"/>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62"/>
      <c r="BP241" s="62"/>
    </row>
    <row r="242" spans="6:68" s="45" customFormat="1" x14ac:dyDescent="0.35">
      <c r="F242" s="46"/>
      <c r="G242" s="46"/>
      <c r="H242" s="46"/>
      <c r="I242" s="46"/>
      <c r="J242" s="46"/>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62"/>
      <c r="BP242" s="62"/>
    </row>
    <row r="243" spans="6:68" s="45" customFormat="1" x14ac:dyDescent="0.35">
      <c r="F243" s="46"/>
      <c r="G243" s="46"/>
      <c r="H243" s="46"/>
      <c r="I243" s="46"/>
      <c r="J243" s="46"/>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62"/>
      <c r="BP243" s="62"/>
    </row>
    <row r="244" spans="6:68" s="45" customFormat="1" x14ac:dyDescent="0.35">
      <c r="F244" s="46"/>
      <c r="G244" s="46"/>
      <c r="H244" s="46"/>
      <c r="I244" s="46"/>
      <c r="J244" s="46"/>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62"/>
      <c r="BP244" s="62"/>
    </row>
    <row r="245" spans="6:68" s="45" customFormat="1" x14ac:dyDescent="0.35">
      <c r="F245" s="46"/>
      <c r="G245" s="46"/>
      <c r="H245" s="46"/>
      <c r="I245" s="46"/>
      <c r="J245" s="46"/>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62"/>
      <c r="BP245" s="62"/>
    </row>
    <row r="246" spans="6:68" s="45" customFormat="1" x14ac:dyDescent="0.35">
      <c r="F246" s="46"/>
      <c r="G246" s="46"/>
      <c r="H246" s="46"/>
      <c r="I246" s="46"/>
      <c r="J246" s="46"/>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62"/>
      <c r="BP246" s="62"/>
    </row>
    <row r="247" spans="6:68" s="45" customFormat="1" x14ac:dyDescent="0.35">
      <c r="F247" s="46"/>
      <c r="G247" s="46"/>
      <c r="H247" s="46"/>
      <c r="I247" s="46"/>
      <c r="J247" s="46"/>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62"/>
      <c r="BP247" s="62"/>
    </row>
    <row r="248" spans="6:68" s="45" customFormat="1" x14ac:dyDescent="0.35">
      <c r="F248" s="46"/>
      <c r="G248" s="46"/>
      <c r="H248" s="46"/>
      <c r="I248" s="46"/>
      <c r="J248" s="46"/>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62"/>
      <c r="BP248" s="62"/>
    </row>
    <row r="249" spans="6:68" s="45" customFormat="1" x14ac:dyDescent="0.35">
      <c r="F249" s="46"/>
      <c r="G249" s="46"/>
      <c r="H249" s="46"/>
      <c r="I249" s="46"/>
      <c r="J249" s="46"/>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62"/>
      <c r="BP249" s="62"/>
    </row>
    <row r="250" spans="6:68" s="45" customFormat="1" x14ac:dyDescent="0.35">
      <c r="F250" s="46"/>
      <c r="G250" s="46"/>
      <c r="H250" s="46"/>
      <c r="I250" s="46"/>
      <c r="J250" s="46"/>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62"/>
      <c r="BP250" s="62"/>
    </row>
    <row r="251" spans="6:68" s="45" customFormat="1" x14ac:dyDescent="0.35">
      <c r="F251" s="46"/>
      <c r="G251" s="46"/>
      <c r="H251" s="46"/>
      <c r="I251" s="46"/>
      <c r="J251" s="46"/>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62"/>
      <c r="BP251" s="62"/>
    </row>
    <row r="252" spans="6:68" s="45" customFormat="1" x14ac:dyDescent="0.35">
      <c r="F252" s="46"/>
      <c r="G252" s="46"/>
      <c r="H252" s="46"/>
      <c r="I252" s="46"/>
      <c r="J252" s="46"/>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62"/>
      <c r="BP252" s="62"/>
    </row>
    <row r="253" spans="6:68" s="45" customFormat="1" x14ac:dyDescent="0.35">
      <c r="F253" s="46"/>
      <c r="G253" s="46"/>
      <c r="H253" s="46"/>
      <c r="I253" s="46"/>
      <c r="J253" s="46"/>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62"/>
      <c r="BP253" s="62"/>
    </row>
    <row r="254" spans="6:68" s="45" customFormat="1" x14ac:dyDescent="0.35">
      <c r="F254" s="46"/>
      <c r="G254" s="46"/>
      <c r="H254" s="46"/>
      <c r="I254" s="46"/>
      <c r="J254" s="46"/>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62"/>
      <c r="BP254" s="62"/>
    </row>
    <row r="255" spans="6:68" s="45" customFormat="1" x14ac:dyDescent="0.35">
      <c r="F255" s="46"/>
      <c r="G255" s="46"/>
      <c r="H255" s="46"/>
      <c r="I255" s="46"/>
      <c r="J255" s="46"/>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62"/>
      <c r="BP255" s="62"/>
    </row>
    <row r="256" spans="6:68" s="45" customFormat="1" x14ac:dyDescent="0.35">
      <c r="F256" s="46"/>
      <c r="G256" s="46"/>
      <c r="H256" s="46"/>
      <c r="I256" s="46"/>
      <c r="J256" s="46"/>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62"/>
      <c r="BP256" s="62"/>
    </row>
    <row r="257" spans="6:68" s="45" customFormat="1" x14ac:dyDescent="0.35">
      <c r="F257" s="46"/>
      <c r="G257" s="46"/>
      <c r="H257" s="46"/>
      <c r="I257" s="46"/>
      <c r="J257" s="46"/>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62"/>
      <c r="BP257" s="62"/>
    </row>
    <row r="258" spans="6:68" s="45" customFormat="1" x14ac:dyDescent="0.35">
      <c r="F258" s="46"/>
      <c r="G258" s="46"/>
      <c r="H258" s="46"/>
      <c r="I258" s="46"/>
      <c r="J258" s="46"/>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62"/>
      <c r="BP258" s="62"/>
    </row>
    <row r="259" spans="6:68" s="45" customFormat="1" x14ac:dyDescent="0.35">
      <c r="F259" s="46"/>
      <c r="G259" s="46"/>
      <c r="H259" s="46"/>
      <c r="I259" s="46"/>
      <c r="J259" s="46"/>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62"/>
      <c r="BP259" s="62"/>
    </row>
    <row r="260" spans="6:68" s="45" customFormat="1" x14ac:dyDescent="0.35">
      <c r="F260" s="46"/>
      <c r="G260" s="46"/>
      <c r="H260" s="46"/>
      <c r="I260" s="46"/>
      <c r="J260" s="46"/>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62"/>
      <c r="BP260" s="62"/>
    </row>
    <row r="261" spans="6:68" s="45" customFormat="1" x14ac:dyDescent="0.35">
      <c r="F261" s="46"/>
      <c r="G261" s="46"/>
      <c r="H261" s="46"/>
      <c r="I261" s="46"/>
      <c r="J261" s="46"/>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62"/>
      <c r="BP261" s="62"/>
    </row>
    <row r="262" spans="6:68" s="45" customFormat="1" x14ac:dyDescent="0.35">
      <c r="F262" s="46"/>
      <c r="G262" s="46"/>
      <c r="H262" s="46"/>
      <c r="I262" s="46"/>
      <c r="J262" s="46"/>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62"/>
      <c r="BP262" s="62"/>
    </row>
    <row r="263" spans="6:68" s="45" customFormat="1" x14ac:dyDescent="0.35">
      <c r="F263" s="46"/>
      <c r="G263" s="46"/>
      <c r="H263" s="46"/>
      <c r="I263" s="46"/>
      <c r="J263" s="46"/>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62"/>
      <c r="BP263" s="62"/>
    </row>
    <row r="264" spans="6:68" s="45" customFormat="1" x14ac:dyDescent="0.35">
      <c r="F264" s="46"/>
      <c r="G264" s="46"/>
      <c r="H264" s="46"/>
      <c r="I264" s="46"/>
      <c r="J264" s="46"/>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62"/>
      <c r="BP264" s="62"/>
    </row>
    <row r="265" spans="6:68" s="45" customFormat="1" x14ac:dyDescent="0.35">
      <c r="F265" s="46"/>
      <c r="G265" s="46"/>
      <c r="H265" s="46"/>
      <c r="I265" s="46"/>
      <c r="J265" s="46"/>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62"/>
      <c r="BP265" s="62"/>
    </row>
    <row r="266" spans="6:68" s="45" customFormat="1" x14ac:dyDescent="0.35">
      <c r="F266" s="46"/>
      <c r="G266" s="46"/>
      <c r="H266" s="46"/>
      <c r="I266" s="46"/>
      <c r="J266" s="46"/>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62"/>
      <c r="BP266" s="62"/>
    </row>
    <row r="267" spans="6:68" s="45" customFormat="1" x14ac:dyDescent="0.35">
      <c r="F267" s="46"/>
      <c r="G267" s="46"/>
      <c r="H267" s="46"/>
      <c r="I267" s="46"/>
      <c r="J267" s="46"/>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62"/>
      <c r="BP267" s="62"/>
    </row>
    <row r="268" spans="6:68" s="45" customFormat="1" x14ac:dyDescent="0.35">
      <c r="F268" s="46"/>
      <c r="G268" s="46"/>
      <c r="H268" s="46"/>
      <c r="I268" s="46"/>
      <c r="J268" s="46"/>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62"/>
      <c r="BP268" s="62"/>
    </row>
    <row r="269" spans="6:68" s="45" customFormat="1" x14ac:dyDescent="0.35">
      <c r="F269" s="46"/>
      <c r="G269" s="46"/>
      <c r="H269" s="46"/>
      <c r="I269" s="46"/>
      <c r="J269" s="46"/>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62"/>
      <c r="BP269" s="62"/>
    </row>
    <row r="270" spans="6:68" s="45" customFormat="1" x14ac:dyDescent="0.35">
      <c r="F270" s="46"/>
      <c r="G270" s="46"/>
      <c r="H270" s="46"/>
      <c r="I270" s="46"/>
      <c r="J270" s="46"/>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62"/>
      <c r="BP270" s="62"/>
    </row>
    <row r="271" spans="6:68" s="45" customFormat="1" x14ac:dyDescent="0.35">
      <c r="F271" s="46"/>
      <c r="G271" s="46"/>
      <c r="H271" s="46"/>
      <c r="I271" s="46"/>
      <c r="J271" s="46"/>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62"/>
      <c r="BP271" s="62"/>
    </row>
    <row r="272" spans="6:68" s="45" customFormat="1" x14ac:dyDescent="0.35">
      <c r="F272" s="46"/>
      <c r="G272" s="46"/>
      <c r="H272" s="46"/>
      <c r="I272" s="46"/>
      <c r="J272" s="46"/>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62"/>
      <c r="BP272" s="62"/>
    </row>
    <row r="273" spans="6:68" s="45" customFormat="1" x14ac:dyDescent="0.35">
      <c r="F273" s="46"/>
      <c r="G273" s="46"/>
      <c r="H273" s="46"/>
      <c r="I273" s="46"/>
      <c r="J273" s="46"/>
      <c r="L273" s="49"/>
      <c r="M273" s="49"/>
      <c r="N273" s="49"/>
      <c r="O273" s="49"/>
      <c r="P273" s="49"/>
      <c r="Q273" s="49"/>
      <c r="R273" s="49"/>
      <c r="S273" s="49"/>
      <c r="T273" s="49"/>
      <c r="U273" s="49"/>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62"/>
      <c r="BP273" s="62"/>
    </row>
    <row r="274" spans="6:68" s="45" customFormat="1" x14ac:dyDescent="0.35">
      <c r="F274" s="46"/>
      <c r="G274" s="46"/>
      <c r="H274" s="46"/>
      <c r="I274" s="46"/>
      <c r="J274" s="46"/>
      <c r="L274" s="49"/>
      <c r="M274" s="49"/>
      <c r="N274" s="49"/>
      <c r="O274" s="49"/>
      <c r="P274" s="49"/>
      <c r="Q274" s="49"/>
      <c r="R274" s="49"/>
      <c r="S274" s="49"/>
      <c r="T274" s="49"/>
      <c r="U274" s="49"/>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62"/>
      <c r="BP274" s="62"/>
    </row>
    <row r="275" spans="6:68" s="45" customFormat="1" x14ac:dyDescent="0.35">
      <c r="F275" s="46"/>
      <c r="G275" s="46"/>
      <c r="H275" s="46"/>
      <c r="I275" s="46"/>
      <c r="J275" s="46"/>
      <c r="L275" s="49"/>
      <c r="M275" s="49"/>
      <c r="N275" s="49"/>
      <c r="O275" s="49"/>
      <c r="P275" s="49"/>
      <c r="Q275" s="49"/>
      <c r="R275" s="49"/>
      <c r="S275" s="49"/>
      <c r="T275" s="49"/>
      <c r="U275" s="49"/>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62"/>
      <c r="BP275" s="62"/>
    </row>
    <row r="276" spans="6:68" s="45" customFormat="1" x14ac:dyDescent="0.35">
      <c r="F276" s="46"/>
      <c r="G276" s="46"/>
      <c r="H276" s="46"/>
      <c r="I276" s="46"/>
      <c r="J276" s="46"/>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62"/>
      <c r="BP276" s="62"/>
    </row>
    <row r="277" spans="6:68" s="45" customFormat="1" x14ac:dyDescent="0.35">
      <c r="F277" s="46"/>
      <c r="G277" s="46"/>
      <c r="H277" s="46"/>
      <c r="I277" s="46"/>
      <c r="J277" s="46"/>
      <c r="L277" s="49"/>
      <c r="M277" s="49"/>
      <c r="N277" s="49"/>
      <c r="O277" s="49"/>
      <c r="P277" s="49"/>
      <c r="Q277" s="49"/>
      <c r="R277" s="49"/>
      <c r="S277" s="49"/>
      <c r="T277" s="49"/>
      <c r="U277" s="49"/>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62"/>
      <c r="BP277" s="62"/>
    </row>
    <row r="278" spans="6:68" s="45" customFormat="1" x14ac:dyDescent="0.35">
      <c r="F278" s="46"/>
      <c r="G278" s="46"/>
      <c r="H278" s="46"/>
      <c r="I278" s="46"/>
      <c r="J278" s="46"/>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62"/>
      <c r="BP278" s="62"/>
    </row>
    <row r="279" spans="6:68" s="45" customFormat="1" x14ac:dyDescent="0.35">
      <c r="F279" s="46"/>
      <c r="G279" s="46"/>
      <c r="H279" s="46"/>
      <c r="I279" s="46"/>
      <c r="J279" s="46"/>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62"/>
      <c r="BP279" s="62"/>
    </row>
    <row r="280" spans="6:68" s="45" customFormat="1" x14ac:dyDescent="0.35">
      <c r="F280" s="46"/>
      <c r="G280" s="46"/>
      <c r="H280" s="46"/>
      <c r="I280" s="46"/>
      <c r="J280" s="46"/>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62"/>
      <c r="BP280" s="62"/>
    </row>
    <row r="281" spans="6:68" s="45" customFormat="1" x14ac:dyDescent="0.35">
      <c r="F281" s="46"/>
      <c r="G281" s="46"/>
      <c r="H281" s="46"/>
      <c r="I281" s="46"/>
      <c r="J281" s="46"/>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62"/>
      <c r="BP281" s="62"/>
    </row>
    <row r="282" spans="6:68" s="45" customFormat="1" x14ac:dyDescent="0.35">
      <c r="F282" s="46"/>
      <c r="G282" s="46"/>
      <c r="H282" s="46"/>
      <c r="I282" s="46"/>
      <c r="J282" s="46"/>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62"/>
      <c r="BP282" s="62"/>
    </row>
    <row r="283" spans="6:68" s="45" customFormat="1" x14ac:dyDescent="0.35">
      <c r="F283" s="46"/>
      <c r="G283" s="46"/>
      <c r="H283" s="46"/>
      <c r="I283" s="46"/>
      <c r="J283" s="46"/>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62"/>
      <c r="BP283" s="62"/>
    </row>
    <row r="284" spans="6:68" s="45" customFormat="1" x14ac:dyDescent="0.35">
      <c r="F284" s="46"/>
      <c r="G284" s="46"/>
      <c r="H284" s="46"/>
      <c r="I284" s="46"/>
      <c r="J284" s="46"/>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62"/>
      <c r="BP284" s="62"/>
    </row>
    <row r="285" spans="6:68" s="45" customFormat="1" x14ac:dyDescent="0.35">
      <c r="F285" s="46"/>
      <c r="G285" s="46"/>
      <c r="H285" s="46"/>
      <c r="I285" s="46"/>
      <c r="J285" s="46"/>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62"/>
      <c r="BP285" s="62"/>
    </row>
    <row r="286" spans="6:68" s="45" customFormat="1" x14ac:dyDescent="0.35">
      <c r="F286" s="46"/>
      <c r="G286" s="46"/>
      <c r="H286" s="46"/>
      <c r="I286" s="46"/>
      <c r="J286" s="46"/>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62"/>
      <c r="BP286" s="62"/>
    </row>
    <row r="287" spans="6:68" s="45" customFormat="1" x14ac:dyDescent="0.35">
      <c r="F287" s="46"/>
      <c r="G287" s="46"/>
      <c r="H287" s="46"/>
      <c r="I287" s="46"/>
      <c r="J287" s="46"/>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62"/>
      <c r="BP287" s="62"/>
    </row>
    <row r="288" spans="6:68" s="45" customFormat="1" x14ac:dyDescent="0.35">
      <c r="F288" s="46"/>
      <c r="G288" s="46"/>
      <c r="H288" s="46"/>
      <c r="I288" s="46"/>
      <c r="J288" s="46"/>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62"/>
      <c r="BP288" s="62"/>
    </row>
    <row r="289" spans="6:68" s="45" customFormat="1" x14ac:dyDescent="0.35">
      <c r="F289" s="46"/>
      <c r="G289" s="46"/>
      <c r="H289" s="46"/>
      <c r="I289" s="46"/>
      <c r="J289" s="46"/>
      <c r="L289" s="49"/>
      <c r="M289" s="49"/>
      <c r="N289" s="49"/>
      <c r="O289" s="49"/>
      <c r="P289" s="49"/>
      <c r="Q289" s="49"/>
      <c r="R289" s="49"/>
      <c r="S289" s="49"/>
      <c r="T289" s="49"/>
      <c r="U289" s="49"/>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62"/>
      <c r="BP289" s="62"/>
    </row>
    <row r="290" spans="6:68" s="45" customFormat="1" x14ac:dyDescent="0.35">
      <c r="F290" s="46"/>
      <c r="G290" s="46"/>
      <c r="H290" s="46"/>
      <c r="I290" s="46"/>
      <c r="J290" s="46"/>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62"/>
      <c r="BP290" s="62"/>
    </row>
    <row r="291" spans="6:68" s="45" customFormat="1" x14ac:dyDescent="0.35">
      <c r="F291" s="46"/>
      <c r="G291" s="46"/>
      <c r="H291" s="46"/>
      <c r="I291" s="46"/>
      <c r="J291" s="46"/>
      <c r="L291" s="49"/>
      <c r="M291" s="49"/>
      <c r="N291" s="49"/>
      <c r="O291" s="49"/>
      <c r="P291" s="49"/>
      <c r="Q291" s="49"/>
      <c r="R291" s="49"/>
      <c r="S291" s="49"/>
      <c r="T291" s="49"/>
      <c r="U291" s="49"/>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62"/>
      <c r="BP291" s="62"/>
    </row>
    <row r="292" spans="6:68" s="45" customFormat="1" x14ac:dyDescent="0.35">
      <c r="F292" s="46"/>
      <c r="G292" s="46"/>
      <c r="H292" s="46"/>
      <c r="I292" s="46"/>
      <c r="J292" s="46"/>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62"/>
      <c r="BP292" s="62"/>
    </row>
    <row r="293" spans="6:68" s="45" customFormat="1" x14ac:dyDescent="0.35">
      <c r="F293" s="46"/>
      <c r="G293" s="46"/>
      <c r="H293" s="46"/>
      <c r="I293" s="46"/>
      <c r="J293" s="46"/>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62"/>
      <c r="BP293" s="62"/>
    </row>
    <row r="294" spans="6:68" s="45" customFormat="1" x14ac:dyDescent="0.35">
      <c r="F294" s="46"/>
      <c r="G294" s="46"/>
      <c r="H294" s="46"/>
      <c r="I294" s="46"/>
      <c r="J294" s="46"/>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62"/>
      <c r="BP294" s="62"/>
    </row>
    <row r="295" spans="6:68" s="45" customFormat="1" x14ac:dyDescent="0.35">
      <c r="F295" s="46"/>
      <c r="G295" s="46"/>
      <c r="H295" s="46"/>
      <c r="I295" s="46"/>
      <c r="J295" s="46"/>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62"/>
      <c r="BP295" s="62"/>
    </row>
    <row r="296" spans="6:68" s="45" customFormat="1" x14ac:dyDescent="0.35">
      <c r="F296" s="46"/>
      <c r="G296" s="46"/>
      <c r="H296" s="46"/>
      <c r="I296" s="46"/>
      <c r="J296" s="46"/>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62"/>
      <c r="BP296" s="62"/>
    </row>
    <row r="297" spans="6:68" s="45" customFormat="1" x14ac:dyDescent="0.35">
      <c r="F297" s="46"/>
      <c r="G297" s="46"/>
      <c r="H297" s="46"/>
      <c r="I297" s="46"/>
      <c r="J297" s="46"/>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62"/>
      <c r="BP297" s="62"/>
    </row>
    <row r="298" spans="6:68" s="45" customFormat="1" x14ac:dyDescent="0.35">
      <c r="F298" s="46"/>
      <c r="G298" s="46"/>
      <c r="H298" s="46"/>
      <c r="I298" s="46"/>
      <c r="J298" s="46"/>
      <c r="L298" s="49"/>
      <c r="M298" s="49"/>
      <c r="N298" s="49"/>
      <c r="O298" s="49"/>
      <c r="P298" s="49"/>
      <c r="Q298" s="49"/>
      <c r="R298" s="49"/>
      <c r="S298" s="49"/>
      <c r="T298" s="49"/>
      <c r="U298" s="49"/>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62"/>
      <c r="BP298" s="62"/>
    </row>
    <row r="299" spans="6:68" s="45" customFormat="1" x14ac:dyDescent="0.35">
      <c r="F299" s="46"/>
      <c r="G299" s="46"/>
      <c r="H299" s="46"/>
      <c r="I299" s="46"/>
      <c r="J299" s="46"/>
      <c r="L299" s="49"/>
      <c r="M299" s="49"/>
      <c r="N299" s="49"/>
      <c r="O299" s="49"/>
      <c r="P299" s="49"/>
      <c r="Q299" s="49"/>
      <c r="R299" s="49"/>
      <c r="S299" s="49"/>
      <c r="T299" s="49"/>
      <c r="U299" s="49"/>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62"/>
      <c r="BP299" s="62"/>
    </row>
    <row r="300" spans="6:68" s="45" customFormat="1" x14ac:dyDescent="0.35">
      <c r="F300" s="46"/>
      <c r="G300" s="46"/>
      <c r="H300" s="46"/>
      <c r="I300" s="46"/>
      <c r="J300" s="46"/>
      <c r="L300" s="49"/>
      <c r="M300" s="49"/>
      <c r="N300" s="49"/>
      <c r="O300" s="49"/>
      <c r="P300" s="49"/>
      <c r="Q300" s="49"/>
      <c r="R300" s="49"/>
      <c r="S300" s="49"/>
      <c r="T300" s="49"/>
      <c r="U300" s="49"/>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62"/>
      <c r="BP300" s="62"/>
    </row>
    <row r="301" spans="6:68" s="45" customFormat="1" x14ac:dyDescent="0.35">
      <c r="F301" s="46"/>
      <c r="G301" s="46"/>
      <c r="H301" s="46"/>
      <c r="I301" s="46"/>
      <c r="J301" s="46"/>
      <c r="L301" s="49"/>
      <c r="M301" s="49"/>
      <c r="N301" s="49"/>
      <c r="O301" s="49"/>
      <c r="P301" s="49"/>
      <c r="Q301" s="49"/>
      <c r="R301" s="49"/>
      <c r="S301" s="49"/>
      <c r="T301" s="49"/>
      <c r="U301" s="49"/>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62"/>
      <c r="BP301" s="62"/>
    </row>
    <row r="302" spans="6:68" s="45" customFormat="1" x14ac:dyDescent="0.35">
      <c r="F302" s="46"/>
      <c r="G302" s="46"/>
      <c r="H302" s="46"/>
      <c r="I302" s="46"/>
      <c r="J302" s="46"/>
      <c r="L302" s="49"/>
      <c r="M302" s="49"/>
      <c r="N302" s="49"/>
      <c r="O302" s="49"/>
      <c r="P302" s="49"/>
      <c r="Q302" s="49"/>
      <c r="R302" s="49"/>
      <c r="S302" s="49"/>
      <c r="T302" s="49"/>
      <c r="U302" s="49"/>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62"/>
      <c r="BP302" s="62"/>
    </row>
    <row r="303" spans="6:68" s="45" customFormat="1" x14ac:dyDescent="0.35">
      <c r="F303" s="46"/>
      <c r="G303" s="46"/>
      <c r="H303" s="46"/>
      <c r="I303" s="46"/>
      <c r="J303" s="46"/>
      <c r="L303" s="49"/>
      <c r="M303" s="49"/>
      <c r="N303" s="49"/>
      <c r="O303" s="49"/>
      <c r="P303" s="49"/>
      <c r="Q303" s="49"/>
      <c r="R303" s="49"/>
      <c r="S303" s="49"/>
      <c r="T303" s="49"/>
      <c r="U303" s="49"/>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62"/>
      <c r="BP303" s="62"/>
    </row>
    <row r="304" spans="6:68" s="45" customFormat="1" x14ac:dyDescent="0.35">
      <c r="F304" s="46"/>
      <c r="G304" s="46"/>
      <c r="H304" s="46"/>
      <c r="I304" s="46"/>
      <c r="J304" s="46"/>
      <c r="L304" s="49"/>
      <c r="M304" s="49"/>
      <c r="N304" s="49"/>
      <c r="O304" s="49"/>
      <c r="P304" s="49"/>
      <c r="Q304" s="49"/>
      <c r="R304" s="49"/>
      <c r="S304" s="49"/>
      <c r="T304" s="49"/>
      <c r="U304" s="49"/>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62"/>
      <c r="BP304" s="62"/>
    </row>
    <row r="305" spans="6:68" s="45" customFormat="1" x14ac:dyDescent="0.35">
      <c r="F305" s="46"/>
      <c r="G305" s="46"/>
      <c r="H305" s="46"/>
      <c r="I305" s="46"/>
      <c r="J305" s="46"/>
      <c r="L305" s="49"/>
      <c r="M305" s="49"/>
      <c r="N305" s="49"/>
      <c r="O305" s="49"/>
      <c r="P305" s="49"/>
      <c r="Q305" s="49"/>
      <c r="R305" s="49"/>
      <c r="S305" s="49"/>
      <c r="T305" s="49"/>
      <c r="U305" s="49"/>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62"/>
      <c r="BP305" s="62"/>
    </row>
    <row r="306" spans="6:68" s="45" customFormat="1" x14ac:dyDescent="0.35">
      <c r="F306" s="46"/>
      <c r="G306" s="46"/>
      <c r="H306" s="46"/>
      <c r="I306" s="46"/>
      <c r="J306" s="46"/>
      <c r="L306" s="49"/>
      <c r="M306" s="49"/>
      <c r="N306" s="49"/>
      <c r="O306" s="49"/>
      <c r="P306" s="49"/>
      <c r="Q306" s="49"/>
      <c r="R306" s="49"/>
      <c r="S306" s="49"/>
      <c r="T306" s="49"/>
      <c r="U306" s="49"/>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62"/>
      <c r="BP306" s="62"/>
    </row>
    <row r="307" spans="6:68" s="45" customFormat="1" x14ac:dyDescent="0.35">
      <c r="F307" s="46"/>
      <c r="G307" s="46"/>
      <c r="H307" s="46"/>
      <c r="I307" s="46"/>
      <c r="J307" s="46"/>
      <c r="L307" s="49"/>
      <c r="M307" s="49"/>
      <c r="N307" s="49"/>
      <c r="O307" s="49"/>
      <c r="P307" s="49"/>
      <c r="Q307" s="49"/>
      <c r="R307" s="49"/>
      <c r="S307" s="49"/>
      <c r="T307" s="49"/>
      <c r="U307" s="49"/>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62"/>
      <c r="BP307" s="62"/>
    </row>
    <row r="308" spans="6:68" s="45" customFormat="1" x14ac:dyDescent="0.35">
      <c r="F308" s="46"/>
      <c r="G308" s="46"/>
      <c r="H308" s="46"/>
      <c r="I308" s="46"/>
      <c r="J308" s="46"/>
      <c r="L308" s="49"/>
      <c r="M308" s="49"/>
      <c r="N308" s="49"/>
      <c r="O308" s="49"/>
      <c r="P308" s="49"/>
      <c r="Q308" s="49"/>
      <c r="R308" s="49"/>
      <c r="S308" s="49"/>
      <c r="T308" s="49"/>
      <c r="U308" s="49"/>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62"/>
      <c r="BP308" s="62"/>
    </row>
    <row r="309" spans="6:68" s="45" customFormat="1" x14ac:dyDescent="0.35">
      <c r="F309" s="46"/>
      <c r="G309" s="46"/>
      <c r="H309" s="46"/>
      <c r="I309" s="46"/>
      <c r="J309" s="46"/>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62"/>
      <c r="BP309" s="62"/>
    </row>
    <row r="310" spans="6:68" s="45" customFormat="1" x14ac:dyDescent="0.35">
      <c r="F310" s="46"/>
      <c r="G310" s="46"/>
      <c r="H310" s="46"/>
      <c r="I310" s="46"/>
      <c r="J310" s="46"/>
      <c r="L310" s="49"/>
      <c r="M310" s="49"/>
      <c r="N310" s="49"/>
      <c r="O310" s="49"/>
      <c r="P310" s="49"/>
      <c r="Q310" s="49"/>
      <c r="R310" s="49"/>
      <c r="S310" s="49"/>
      <c r="T310" s="49"/>
      <c r="U310" s="49"/>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62"/>
      <c r="BP310" s="62"/>
    </row>
    <row r="311" spans="6:68" s="45" customFormat="1" x14ac:dyDescent="0.35">
      <c r="F311" s="46"/>
      <c r="G311" s="46"/>
      <c r="H311" s="46"/>
      <c r="I311" s="46"/>
      <c r="J311" s="46"/>
      <c r="L311" s="49"/>
      <c r="M311" s="49"/>
      <c r="N311" s="49"/>
      <c r="O311" s="49"/>
      <c r="P311" s="49"/>
      <c r="Q311" s="49"/>
      <c r="R311" s="49"/>
      <c r="S311" s="49"/>
      <c r="T311" s="49"/>
      <c r="U311" s="49"/>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62"/>
      <c r="BP311" s="62"/>
    </row>
    <row r="312" spans="6:68" s="45" customFormat="1" x14ac:dyDescent="0.35">
      <c r="F312" s="46"/>
      <c r="G312" s="46"/>
      <c r="H312" s="46"/>
      <c r="I312" s="46"/>
      <c r="J312" s="46"/>
      <c r="L312" s="49"/>
      <c r="M312" s="49"/>
      <c r="N312" s="49"/>
      <c r="O312" s="49"/>
      <c r="P312" s="49"/>
      <c r="Q312" s="49"/>
      <c r="R312" s="49"/>
      <c r="S312" s="49"/>
      <c r="T312" s="49"/>
      <c r="U312" s="49"/>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62"/>
      <c r="BP312" s="62"/>
    </row>
    <row r="313" spans="6:68" s="45" customFormat="1" x14ac:dyDescent="0.35">
      <c r="F313" s="46"/>
      <c r="G313" s="46"/>
      <c r="H313" s="46"/>
      <c r="I313" s="46"/>
      <c r="J313" s="46"/>
      <c r="L313" s="49"/>
      <c r="M313" s="49"/>
      <c r="N313" s="49"/>
      <c r="O313" s="49"/>
      <c r="P313" s="49"/>
      <c r="Q313" s="49"/>
      <c r="R313" s="49"/>
      <c r="S313" s="49"/>
      <c r="T313" s="49"/>
      <c r="U313" s="49"/>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62"/>
      <c r="BP313" s="62"/>
    </row>
    <row r="314" spans="6:68" s="45" customFormat="1" x14ac:dyDescent="0.35">
      <c r="F314" s="46"/>
      <c r="G314" s="46"/>
      <c r="H314" s="46"/>
      <c r="I314" s="46"/>
      <c r="J314" s="46"/>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62"/>
      <c r="BP314" s="62"/>
    </row>
    <row r="315" spans="6:68" s="45" customFormat="1" x14ac:dyDescent="0.35">
      <c r="F315" s="46"/>
      <c r="G315" s="46"/>
      <c r="H315" s="46"/>
      <c r="I315" s="46"/>
      <c r="J315" s="46"/>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62"/>
      <c r="BP315" s="62"/>
    </row>
    <row r="316" spans="6:68" s="45" customFormat="1" x14ac:dyDescent="0.35">
      <c r="F316" s="46"/>
      <c r="G316" s="46"/>
      <c r="H316" s="46"/>
      <c r="I316" s="46"/>
      <c r="J316" s="46"/>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62"/>
      <c r="BP316" s="62"/>
    </row>
    <row r="317" spans="6:68" s="45" customFormat="1" x14ac:dyDescent="0.35">
      <c r="F317" s="46"/>
      <c r="G317" s="46"/>
      <c r="H317" s="46"/>
      <c r="I317" s="46"/>
      <c r="J317" s="46"/>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62"/>
      <c r="BP317" s="62"/>
    </row>
    <row r="318" spans="6:68" s="45" customFormat="1" x14ac:dyDescent="0.35">
      <c r="F318" s="46"/>
      <c r="G318" s="46"/>
      <c r="H318" s="46"/>
      <c r="I318" s="46"/>
      <c r="J318" s="46"/>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62"/>
      <c r="BP318" s="62"/>
    </row>
    <row r="319" spans="6:68" s="45" customFormat="1" x14ac:dyDescent="0.35">
      <c r="F319" s="46"/>
      <c r="G319" s="46"/>
      <c r="H319" s="46"/>
      <c r="I319" s="46"/>
      <c r="J319" s="46"/>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62"/>
      <c r="BP319" s="62"/>
    </row>
    <row r="320" spans="6:68" s="45" customFormat="1" x14ac:dyDescent="0.35">
      <c r="F320" s="46"/>
      <c r="G320" s="46"/>
      <c r="H320" s="46"/>
      <c r="I320" s="46"/>
      <c r="J320" s="46"/>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62"/>
      <c r="BP320" s="62"/>
    </row>
    <row r="321" spans="6:68" s="45" customFormat="1" x14ac:dyDescent="0.35">
      <c r="F321" s="46"/>
      <c r="G321" s="46"/>
      <c r="H321" s="46"/>
      <c r="I321" s="46"/>
      <c r="J321" s="46"/>
      <c r="L321" s="49"/>
      <c r="M321" s="49"/>
      <c r="N321" s="49"/>
      <c r="O321" s="49"/>
      <c r="P321" s="49"/>
      <c r="Q321" s="49"/>
      <c r="R321" s="49"/>
      <c r="S321" s="49"/>
      <c r="T321" s="49"/>
      <c r="U321" s="49"/>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62"/>
      <c r="BP321" s="62"/>
    </row>
    <row r="322" spans="6:68" s="45" customFormat="1" x14ac:dyDescent="0.35">
      <c r="F322" s="46"/>
      <c r="G322" s="46"/>
      <c r="H322" s="46"/>
      <c r="I322" s="46"/>
      <c r="J322" s="46"/>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62"/>
      <c r="BP322" s="62"/>
    </row>
    <row r="323" spans="6:68" s="45" customFormat="1" x14ac:dyDescent="0.35">
      <c r="F323" s="46"/>
      <c r="G323" s="46"/>
      <c r="H323" s="46"/>
      <c r="I323" s="46"/>
      <c r="J323" s="46"/>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62"/>
      <c r="BP323" s="62"/>
    </row>
    <row r="324" spans="6:68" s="45" customFormat="1" x14ac:dyDescent="0.35">
      <c r="F324" s="46"/>
      <c r="G324" s="46"/>
      <c r="H324" s="46"/>
      <c r="I324" s="46"/>
      <c r="J324" s="46"/>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62"/>
      <c r="BP324" s="62"/>
    </row>
    <row r="325" spans="6:68" s="45" customFormat="1" x14ac:dyDescent="0.35">
      <c r="F325" s="46"/>
      <c r="G325" s="46"/>
      <c r="H325" s="46"/>
      <c r="I325" s="46"/>
      <c r="J325" s="46"/>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62"/>
      <c r="BP325" s="62"/>
    </row>
    <row r="326" spans="6:68" s="45" customFormat="1" x14ac:dyDescent="0.35">
      <c r="F326" s="46"/>
      <c r="G326" s="46"/>
      <c r="H326" s="46"/>
      <c r="I326" s="46"/>
      <c r="J326" s="46"/>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62"/>
      <c r="BP326" s="62"/>
    </row>
    <row r="327" spans="6:68" s="45" customFormat="1" x14ac:dyDescent="0.35">
      <c r="F327" s="46"/>
      <c r="G327" s="46"/>
      <c r="H327" s="46"/>
      <c r="I327" s="46"/>
      <c r="J327" s="46"/>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62"/>
      <c r="BP327" s="62"/>
    </row>
    <row r="328" spans="6:68" s="45" customFormat="1" x14ac:dyDescent="0.35">
      <c r="F328" s="46"/>
      <c r="G328" s="46"/>
      <c r="H328" s="46"/>
      <c r="I328" s="46"/>
      <c r="J328" s="46"/>
      <c r="L328" s="49"/>
      <c r="M328" s="49"/>
      <c r="N328" s="49"/>
      <c r="O328" s="49"/>
      <c r="P328" s="49"/>
      <c r="Q328" s="49"/>
      <c r="R328" s="49"/>
      <c r="S328" s="49"/>
      <c r="T328" s="49"/>
      <c r="U328" s="49"/>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62"/>
      <c r="BP328" s="62"/>
    </row>
    <row r="329" spans="6:68" s="45" customFormat="1" x14ac:dyDescent="0.35">
      <c r="F329" s="46"/>
      <c r="G329" s="46"/>
      <c r="H329" s="46"/>
      <c r="I329" s="46"/>
      <c r="J329" s="46"/>
      <c r="L329" s="49"/>
      <c r="M329" s="49"/>
      <c r="N329" s="49"/>
      <c r="O329" s="49"/>
      <c r="P329" s="49"/>
      <c r="Q329" s="49"/>
      <c r="R329" s="49"/>
      <c r="S329" s="49"/>
      <c r="T329" s="49"/>
      <c r="U329" s="49"/>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62"/>
      <c r="BP329" s="62"/>
    </row>
    <row r="330" spans="6:68" s="45" customFormat="1" x14ac:dyDescent="0.35">
      <c r="F330" s="46"/>
      <c r="G330" s="46"/>
      <c r="H330" s="46"/>
      <c r="I330" s="46"/>
      <c r="J330" s="46"/>
      <c r="L330" s="49"/>
      <c r="M330" s="49"/>
      <c r="N330" s="49"/>
      <c r="O330" s="49"/>
      <c r="P330" s="49"/>
      <c r="Q330" s="49"/>
      <c r="R330" s="49"/>
      <c r="S330" s="49"/>
      <c r="T330" s="49"/>
      <c r="U330" s="49"/>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62"/>
      <c r="BP330" s="62"/>
    </row>
    <row r="331" spans="6:68" s="45" customFormat="1" x14ac:dyDescent="0.35">
      <c r="F331" s="46"/>
      <c r="G331" s="46"/>
      <c r="H331" s="46"/>
      <c r="I331" s="46"/>
      <c r="J331" s="46"/>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62"/>
      <c r="BP331" s="62"/>
    </row>
    <row r="332" spans="6:68" s="45" customFormat="1" x14ac:dyDescent="0.35">
      <c r="F332" s="46"/>
      <c r="G332" s="46"/>
      <c r="H332" s="46"/>
      <c r="I332" s="46"/>
      <c r="J332" s="46"/>
      <c r="L332" s="49"/>
      <c r="M332" s="49"/>
      <c r="N332" s="49"/>
      <c r="O332" s="49"/>
      <c r="P332" s="49"/>
      <c r="Q332" s="49"/>
      <c r="R332" s="49"/>
      <c r="S332" s="49"/>
      <c r="T332" s="49"/>
      <c r="U332" s="49"/>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62"/>
      <c r="BP332" s="62"/>
    </row>
    <row r="333" spans="6:68" s="45" customFormat="1" x14ac:dyDescent="0.35">
      <c r="F333" s="46"/>
      <c r="G333" s="46"/>
      <c r="H333" s="46"/>
      <c r="I333" s="46"/>
      <c r="J333" s="46"/>
      <c r="L333" s="49"/>
      <c r="M333" s="49"/>
      <c r="N333" s="49"/>
      <c r="O333" s="49"/>
      <c r="P333" s="49"/>
      <c r="Q333" s="49"/>
      <c r="R333" s="49"/>
      <c r="S333" s="49"/>
      <c r="T333" s="49"/>
      <c r="U333" s="49"/>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62"/>
      <c r="BP333" s="62"/>
    </row>
    <row r="334" spans="6:68" s="45" customFormat="1" x14ac:dyDescent="0.35">
      <c r="F334" s="46"/>
      <c r="G334" s="46"/>
      <c r="H334" s="46"/>
      <c r="I334" s="46"/>
      <c r="J334" s="46"/>
      <c r="L334" s="49"/>
      <c r="M334" s="49"/>
      <c r="N334" s="49"/>
      <c r="O334" s="49"/>
      <c r="P334" s="49"/>
      <c r="Q334" s="49"/>
      <c r="R334" s="49"/>
      <c r="S334" s="49"/>
      <c r="T334" s="49"/>
      <c r="U334" s="49"/>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62"/>
      <c r="BP334" s="62"/>
    </row>
    <row r="335" spans="6:68" s="45" customFormat="1" x14ac:dyDescent="0.35">
      <c r="F335" s="46"/>
      <c r="G335" s="46"/>
      <c r="H335" s="46"/>
      <c r="I335" s="46"/>
      <c r="J335" s="46"/>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62"/>
      <c r="BP335" s="62"/>
    </row>
    <row r="336" spans="6:68" s="45" customFormat="1" x14ac:dyDescent="0.35">
      <c r="F336" s="46"/>
      <c r="G336" s="46"/>
      <c r="H336" s="46"/>
      <c r="I336" s="46"/>
      <c r="J336" s="46"/>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62"/>
      <c r="BP336" s="62"/>
    </row>
    <row r="337" spans="6:68" s="45" customFormat="1" x14ac:dyDescent="0.35">
      <c r="F337" s="46"/>
      <c r="G337" s="46"/>
      <c r="H337" s="46"/>
      <c r="I337" s="46"/>
      <c r="J337" s="46"/>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62"/>
      <c r="BP337" s="62"/>
    </row>
    <row r="338" spans="6:68" s="45" customFormat="1" x14ac:dyDescent="0.35">
      <c r="F338" s="46"/>
      <c r="G338" s="46"/>
      <c r="H338" s="46"/>
      <c r="I338" s="46"/>
      <c r="J338" s="46"/>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62"/>
      <c r="BP338" s="62"/>
    </row>
    <row r="339" spans="6:68" s="45" customFormat="1" x14ac:dyDescent="0.35">
      <c r="F339" s="46"/>
      <c r="G339" s="46"/>
      <c r="H339" s="46"/>
      <c r="I339" s="46"/>
      <c r="J339" s="46"/>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62"/>
      <c r="BP339" s="62"/>
    </row>
    <row r="340" spans="6:68" s="45" customFormat="1" x14ac:dyDescent="0.35">
      <c r="F340" s="46"/>
      <c r="G340" s="46"/>
      <c r="H340" s="46"/>
      <c r="I340" s="46"/>
      <c r="J340" s="46"/>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62"/>
      <c r="BP340" s="62"/>
    </row>
    <row r="341" spans="6:68" s="45" customFormat="1" x14ac:dyDescent="0.35">
      <c r="F341" s="46"/>
      <c r="G341" s="46"/>
      <c r="H341" s="46"/>
      <c r="I341" s="46"/>
      <c r="J341" s="46"/>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62"/>
      <c r="BP341" s="62"/>
    </row>
    <row r="342" spans="6:68" s="45" customFormat="1" x14ac:dyDescent="0.35">
      <c r="F342" s="46"/>
      <c r="G342" s="46"/>
      <c r="H342" s="46"/>
      <c r="I342" s="46"/>
      <c r="J342" s="46"/>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62"/>
      <c r="BP342" s="62"/>
    </row>
    <row r="343" spans="6:68" s="45" customFormat="1" x14ac:dyDescent="0.35">
      <c r="F343" s="46"/>
      <c r="G343" s="46"/>
      <c r="H343" s="46"/>
      <c r="I343" s="46"/>
      <c r="J343" s="46"/>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62"/>
      <c r="BP343" s="62"/>
    </row>
    <row r="344" spans="6:68" s="45" customFormat="1" x14ac:dyDescent="0.35">
      <c r="F344" s="46"/>
      <c r="G344" s="46"/>
      <c r="H344" s="46"/>
      <c r="I344" s="46"/>
      <c r="J344" s="46"/>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62"/>
      <c r="BP344" s="62"/>
    </row>
    <row r="345" spans="6:68" s="45" customFormat="1" x14ac:dyDescent="0.35">
      <c r="F345" s="46"/>
      <c r="G345" s="46"/>
      <c r="H345" s="46"/>
      <c r="I345" s="46"/>
      <c r="J345" s="46"/>
      <c r="L345" s="49"/>
      <c r="M345" s="49"/>
      <c r="N345" s="49"/>
      <c r="O345" s="49"/>
      <c r="P345" s="49"/>
      <c r="Q345" s="49"/>
      <c r="R345" s="49"/>
      <c r="S345" s="49"/>
      <c r="T345" s="49"/>
      <c r="U345" s="49"/>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62"/>
      <c r="BP345" s="62"/>
    </row>
    <row r="346" spans="6:68" s="45" customFormat="1" x14ac:dyDescent="0.35">
      <c r="F346" s="46"/>
      <c r="G346" s="46"/>
      <c r="H346" s="46"/>
      <c r="I346" s="46"/>
      <c r="J346" s="46"/>
      <c r="L346" s="49"/>
      <c r="M346" s="49"/>
      <c r="N346" s="49"/>
      <c r="O346" s="49"/>
      <c r="P346" s="49"/>
      <c r="Q346" s="49"/>
      <c r="R346" s="49"/>
      <c r="S346" s="49"/>
      <c r="T346" s="49"/>
      <c r="U346" s="49"/>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62"/>
      <c r="BP346" s="62"/>
    </row>
    <row r="347" spans="6:68" s="45" customFormat="1" x14ac:dyDescent="0.35">
      <c r="F347" s="46"/>
      <c r="G347" s="46"/>
      <c r="H347" s="46"/>
      <c r="I347" s="46"/>
      <c r="J347" s="46"/>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62"/>
      <c r="BP347" s="62"/>
    </row>
    <row r="348" spans="6:68" s="45" customFormat="1" x14ac:dyDescent="0.35">
      <c r="F348" s="46"/>
      <c r="G348" s="46"/>
      <c r="H348" s="46"/>
      <c r="I348" s="46"/>
      <c r="J348" s="46"/>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62"/>
      <c r="BP348" s="62"/>
    </row>
    <row r="349" spans="6:68" s="45" customFormat="1" x14ac:dyDescent="0.35">
      <c r="F349" s="46"/>
      <c r="G349" s="46"/>
      <c r="H349" s="46"/>
      <c r="I349" s="46"/>
      <c r="J349" s="46"/>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62"/>
      <c r="BP349" s="62"/>
    </row>
    <row r="350" spans="6:68" s="45" customFormat="1" x14ac:dyDescent="0.35">
      <c r="F350" s="46"/>
      <c r="G350" s="46"/>
      <c r="H350" s="46"/>
      <c r="I350" s="46"/>
      <c r="J350" s="46"/>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62"/>
      <c r="BP350" s="62"/>
    </row>
    <row r="351" spans="6:68" s="45" customFormat="1" x14ac:dyDescent="0.35">
      <c r="F351" s="46"/>
      <c r="G351" s="46"/>
      <c r="H351" s="46"/>
      <c r="I351" s="46"/>
      <c r="J351" s="46"/>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62"/>
      <c r="BP351" s="62"/>
    </row>
    <row r="352" spans="6:68" s="45" customFormat="1" x14ac:dyDescent="0.35">
      <c r="F352" s="46"/>
      <c r="G352" s="46"/>
      <c r="H352" s="46"/>
      <c r="I352" s="46"/>
      <c r="J352" s="46"/>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62"/>
      <c r="BP352" s="62"/>
    </row>
    <row r="353" spans="6:68" s="45" customFormat="1" x14ac:dyDescent="0.35">
      <c r="F353" s="46"/>
      <c r="G353" s="46"/>
      <c r="H353" s="46"/>
      <c r="I353" s="46"/>
      <c r="J353" s="46"/>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62"/>
      <c r="BP353" s="62"/>
    </row>
    <row r="354" spans="6:68" s="45" customFormat="1" x14ac:dyDescent="0.35">
      <c r="F354" s="46"/>
      <c r="G354" s="46"/>
      <c r="H354" s="46"/>
      <c r="I354" s="46"/>
      <c r="J354" s="46"/>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62"/>
      <c r="BP354" s="62"/>
    </row>
    <row r="355" spans="6:68" s="45" customFormat="1" x14ac:dyDescent="0.35">
      <c r="F355" s="46"/>
      <c r="G355" s="46"/>
      <c r="H355" s="46"/>
      <c r="I355" s="46"/>
      <c r="J355" s="46"/>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62"/>
      <c r="BP355" s="62"/>
    </row>
    <row r="356" spans="6:68" s="45" customFormat="1" x14ac:dyDescent="0.35">
      <c r="F356" s="46"/>
      <c r="G356" s="46"/>
      <c r="H356" s="46"/>
      <c r="I356" s="46"/>
      <c r="J356" s="46"/>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62"/>
      <c r="BP356" s="62"/>
    </row>
    <row r="357" spans="6:68" s="45" customFormat="1" x14ac:dyDescent="0.35">
      <c r="F357" s="46"/>
      <c r="G357" s="46"/>
      <c r="H357" s="46"/>
      <c r="I357" s="46"/>
      <c r="J357" s="46"/>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62"/>
      <c r="BP357" s="62"/>
    </row>
    <row r="358" spans="6:68" s="45" customFormat="1" x14ac:dyDescent="0.35">
      <c r="F358" s="46"/>
      <c r="G358" s="46"/>
      <c r="H358" s="46"/>
      <c r="I358" s="46"/>
      <c r="J358" s="46"/>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62"/>
      <c r="BP358" s="62"/>
    </row>
    <row r="359" spans="6:68" s="45" customFormat="1" x14ac:dyDescent="0.35">
      <c r="F359" s="46"/>
      <c r="G359" s="46"/>
      <c r="H359" s="46"/>
      <c r="I359" s="46"/>
      <c r="J359" s="46"/>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62"/>
      <c r="BP359" s="62"/>
    </row>
    <row r="360" spans="6:68" s="45" customFormat="1" x14ac:dyDescent="0.35">
      <c r="F360" s="46"/>
      <c r="G360" s="46"/>
      <c r="H360" s="46"/>
      <c r="I360" s="46"/>
      <c r="J360" s="46"/>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62"/>
      <c r="BP360" s="62"/>
    </row>
    <row r="361" spans="6:68" s="45" customFormat="1" x14ac:dyDescent="0.35">
      <c r="F361" s="46"/>
      <c r="G361" s="46"/>
      <c r="H361" s="46"/>
      <c r="I361" s="46"/>
      <c r="J361" s="46"/>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62"/>
      <c r="BP361" s="62"/>
    </row>
    <row r="362" spans="6:68" s="45" customFormat="1" x14ac:dyDescent="0.35">
      <c r="F362" s="46"/>
      <c r="G362" s="46"/>
      <c r="H362" s="46"/>
      <c r="I362" s="46"/>
      <c r="J362" s="46"/>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62"/>
      <c r="BP362" s="62"/>
    </row>
    <row r="363" spans="6:68" s="45" customFormat="1" x14ac:dyDescent="0.35">
      <c r="F363" s="46"/>
      <c r="G363" s="46"/>
      <c r="H363" s="46"/>
      <c r="I363" s="46"/>
      <c r="J363" s="46"/>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c r="BN363" s="49"/>
      <c r="BO363" s="62"/>
      <c r="BP363" s="62"/>
    </row>
    <row r="364" spans="6:68" s="45" customFormat="1" x14ac:dyDescent="0.35">
      <c r="F364" s="46"/>
      <c r="G364" s="46"/>
      <c r="H364" s="46"/>
      <c r="I364" s="46"/>
      <c r="J364" s="46"/>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49"/>
      <c r="BN364" s="49"/>
      <c r="BO364" s="62"/>
      <c r="BP364" s="62"/>
    </row>
    <row r="365" spans="6:68" s="45" customFormat="1" x14ac:dyDescent="0.35">
      <c r="F365" s="46"/>
      <c r="G365" s="46"/>
      <c r="H365" s="46"/>
      <c r="I365" s="46"/>
      <c r="J365" s="46"/>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49"/>
      <c r="BN365" s="49"/>
      <c r="BO365" s="62"/>
      <c r="BP365" s="62"/>
    </row>
    <row r="366" spans="6:68" s="45" customFormat="1" x14ac:dyDescent="0.35">
      <c r="F366" s="46"/>
      <c r="G366" s="46"/>
      <c r="H366" s="46"/>
      <c r="I366" s="46"/>
      <c r="J366" s="46"/>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c r="BN366" s="49"/>
      <c r="BO366" s="62"/>
      <c r="BP366" s="62"/>
    </row>
    <row r="367" spans="6:68" s="45" customFormat="1" x14ac:dyDescent="0.35">
      <c r="F367" s="46"/>
      <c r="G367" s="46"/>
      <c r="H367" s="46"/>
      <c r="I367" s="46"/>
      <c r="J367" s="46"/>
      <c r="L367" s="49"/>
      <c r="M367" s="49"/>
      <c r="N367" s="49"/>
      <c r="O367" s="49"/>
      <c r="P367" s="49"/>
      <c r="Q367" s="49"/>
      <c r="R367" s="49"/>
      <c r="S367" s="49"/>
      <c r="T367" s="49"/>
      <c r="U367" s="49"/>
      <c r="V367" s="49"/>
      <c r="W367" s="49"/>
      <c r="X367" s="49"/>
      <c r="Y367" s="49"/>
      <c r="Z367" s="49"/>
      <c r="AA367" s="49"/>
      <c r="AB367" s="49"/>
      <c r="AC367" s="49"/>
      <c r="AD367" s="49"/>
      <c r="AE367" s="49"/>
      <c r="AF367" s="49"/>
      <c r="AG367" s="49"/>
      <c r="AH367" s="49"/>
      <c r="AI367" s="49"/>
      <c r="AJ367" s="49"/>
      <c r="AK367" s="49"/>
      <c r="AL367" s="49"/>
      <c r="AM367" s="49"/>
      <c r="AN367" s="49"/>
      <c r="AO367" s="49"/>
      <c r="AP367" s="49"/>
      <c r="AQ367" s="49"/>
      <c r="AR367" s="49"/>
      <c r="AS367" s="49"/>
      <c r="AT367" s="49"/>
      <c r="AU367" s="49"/>
      <c r="AV367" s="49"/>
      <c r="AW367" s="49"/>
      <c r="AX367" s="49"/>
      <c r="AY367" s="49"/>
      <c r="AZ367" s="49"/>
      <c r="BA367" s="49"/>
      <c r="BB367" s="49"/>
      <c r="BC367" s="49"/>
      <c r="BD367" s="49"/>
      <c r="BE367" s="49"/>
      <c r="BF367" s="49"/>
      <c r="BG367" s="49"/>
      <c r="BH367" s="49"/>
      <c r="BI367" s="49"/>
      <c r="BJ367" s="49"/>
      <c r="BK367" s="49"/>
      <c r="BL367" s="49"/>
      <c r="BM367" s="49"/>
      <c r="BN367" s="49"/>
      <c r="BO367" s="62"/>
      <c r="BP367" s="62"/>
    </row>
    <row r="368" spans="6:68" s="45" customFormat="1" x14ac:dyDescent="0.35">
      <c r="F368" s="46"/>
      <c r="G368" s="46"/>
      <c r="H368" s="46"/>
      <c r="I368" s="46"/>
      <c r="J368" s="46"/>
      <c r="L368" s="49"/>
      <c r="M368" s="49"/>
      <c r="N368" s="49"/>
      <c r="O368" s="49"/>
      <c r="P368" s="49"/>
      <c r="Q368" s="49"/>
      <c r="R368" s="49"/>
      <c r="S368" s="49"/>
      <c r="T368" s="49"/>
      <c r="U368" s="49"/>
      <c r="V368" s="49"/>
      <c r="W368" s="49"/>
      <c r="X368" s="49"/>
      <c r="Y368" s="49"/>
      <c r="Z368" s="49"/>
      <c r="AA368" s="49"/>
      <c r="AB368" s="49"/>
      <c r="AC368" s="49"/>
      <c r="AD368" s="49"/>
      <c r="AE368" s="49"/>
      <c r="AF368" s="49"/>
      <c r="AG368" s="49"/>
      <c r="AH368" s="49"/>
      <c r="AI368" s="49"/>
      <c r="AJ368" s="49"/>
      <c r="AK368" s="49"/>
      <c r="AL368" s="49"/>
      <c r="AM368" s="49"/>
      <c r="AN368" s="49"/>
      <c r="AO368" s="49"/>
      <c r="AP368" s="49"/>
      <c r="AQ368" s="49"/>
      <c r="AR368" s="49"/>
      <c r="AS368" s="49"/>
      <c r="AT368" s="49"/>
      <c r="AU368" s="49"/>
      <c r="AV368" s="49"/>
      <c r="AW368" s="49"/>
      <c r="AX368" s="49"/>
      <c r="AY368" s="49"/>
      <c r="AZ368" s="49"/>
      <c r="BA368" s="49"/>
      <c r="BB368" s="49"/>
      <c r="BC368" s="49"/>
      <c r="BD368" s="49"/>
      <c r="BE368" s="49"/>
      <c r="BF368" s="49"/>
      <c r="BG368" s="49"/>
      <c r="BH368" s="49"/>
      <c r="BI368" s="49"/>
      <c r="BJ368" s="49"/>
      <c r="BK368" s="49"/>
      <c r="BL368" s="49"/>
      <c r="BM368" s="49"/>
      <c r="BN368" s="49"/>
      <c r="BO368" s="62"/>
      <c r="BP368" s="62"/>
    </row>
    <row r="369" spans="6:68" s="45" customFormat="1" x14ac:dyDescent="0.35">
      <c r="F369" s="46"/>
      <c r="G369" s="46"/>
      <c r="H369" s="46"/>
      <c r="I369" s="46"/>
      <c r="J369" s="46"/>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c r="BN369" s="49"/>
      <c r="BO369" s="62"/>
      <c r="BP369" s="62"/>
    </row>
    <row r="370" spans="6:68" s="45" customFormat="1" x14ac:dyDescent="0.35">
      <c r="F370" s="46"/>
      <c r="G370" s="46"/>
      <c r="H370" s="46"/>
      <c r="I370" s="46"/>
      <c r="J370" s="46"/>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49"/>
      <c r="BN370" s="49"/>
      <c r="BO370" s="62"/>
      <c r="BP370" s="62"/>
    </row>
    <row r="371" spans="6:68" s="45" customFormat="1" x14ac:dyDescent="0.35">
      <c r="F371" s="46"/>
      <c r="G371" s="46"/>
      <c r="H371" s="46"/>
      <c r="I371" s="46"/>
      <c r="J371" s="46"/>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62"/>
      <c r="BP371" s="62"/>
    </row>
    <row r="372" spans="6:68" s="45" customFormat="1" x14ac:dyDescent="0.35">
      <c r="F372" s="46"/>
      <c r="G372" s="46"/>
      <c r="H372" s="46"/>
      <c r="I372" s="46"/>
      <c r="J372" s="46"/>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62"/>
      <c r="BP372" s="62"/>
    </row>
    <row r="373" spans="6:68" s="45" customFormat="1" x14ac:dyDescent="0.35">
      <c r="F373" s="46"/>
      <c r="G373" s="46"/>
      <c r="H373" s="46"/>
      <c r="I373" s="46"/>
      <c r="J373" s="46"/>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62"/>
      <c r="BP373" s="62"/>
    </row>
    <row r="374" spans="6:68" s="45" customFormat="1" x14ac:dyDescent="0.35">
      <c r="F374" s="46"/>
      <c r="G374" s="46"/>
      <c r="H374" s="46"/>
      <c r="I374" s="46"/>
      <c r="J374" s="46"/>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62"/>
      <c r="BP374" s="62"/>
    </row>
    <row r="375" spans="6:68" s="45" customFormat="1" x14ac:dyDescent="0.35">
      <c r="F375" s="46"/>
      <c r="G375" s="46"/>
      <c r="H375" s="46"/>
      <c r="I375" s="46"/>
      <c r="J375" s="46"/>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62"/>
      <c r="BP375" s="62"/>
    </row>
    <row r="376" spans="6:68" s="45" customFormat="1" x14ac:dyDescent="0.35">
      <c r="F376" s="46"/>
      <c r="G376" s="46"/>
      <c r="H376" s="46"/>
      <c r="I376" s="46"/>
      <c r="J376" s="46"/>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62"/>
      <c r="BP376" s="62"/>
    </row>
    <row r="377" spans="6:68" s="45" customFormat="1" x14ac:dyDescent="0.35">
      <c r="F377" s="46"/>
      <c r="G377" s="46"/>
      <c r="H377" s="46"/>
      <c r="I377" s="46"/>
      <c r="J377" s="46"/>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62"/>
      <c r="BP377" s="62"/>
    </row>
    <row r="378" spans="6:68" s="45" customFormat="1" x14ac:dyDescent="0.35">
      <c r="F378" s="46"/>
      <c r="G378" s="46"/>
      <c r="H378" s="46"/>
      <c r="I378" s="46"/>
      <c r="J378" s="46"/>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62"/>
      <c r="BP378" s="62"/>
    </row>
    <row r="379" spans="6:68" s="45" customFormat="1" x14ac:dyDescent="0.35">
      <c r="F379" s="46"/>
      <c r="G379" s="46"/>
      <c r="H379" s="46"/>
      <c r="I379" s="46"/>
      <c r="J379" s="46"/>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62"/>
      <c r="BP379" s="62"/>
    </row>
    <row r="380" spans="6:68" s="45" customFormat="1" x14ac:dyDescent="0.35">
      <c r="F380" s="46"/>
      <c r="G380" s="46"/>
      <c r="H380" s="46"/>
      <c r="I380" s="46"/>
      <c r="J380" s="46"/>
      <c r="L380" s="49"/>
      <c r="M380" s="49"/>
      <c r="N380" s="49"/>
      <c r="O380" s="49"/>
      <c r="P380" s="49"/>
      <c r="Q380" s="49"/>
      <c r="R380" s="49"/>
      <c r="S380" s="49"/>
      <c r="T380" s="49"/>
      <c r="U380" s="49"/>
      <c r="V380" s="49"/>
      <c r="W380" s="49"/>
      <c r="X380" s="49"/>
      <c r="Y380" s="49"/>
      <c r="Z380" s="49"/>
      <c r="AA380" s="49"/>
      <c r="AB380" s="49"/>
      <c r="AC380" s="49"/>
      <c r="AD380" s="49"/>
      <c r="AE380" s="49"/>
      <c r="AF380" s="49"/>
      <c r="AG380" s="49"/>
      <c r="AH380" s="49"/>
      <c r="AI380" s="49"/>
      <c r="AJ380" s="49"/>
      <c r="AK380" s="49"/>
      <c r="AL380" s="49"/>
      <c r="AM380" s="49"/>
      <c r="AN380" s="49"/>
      <c r="AO380" s="49"/>
      <c r="AP380" s="49"/>
      <c r="AQ380" s="49"/>
      <c r="AR380" s="49"/>
      <c r="AS380" s="49"/>
      <c r="AT380" s="49"/>
      <c r="AU380" s="49"/>
      <c r="AV380" s="49"/>
      <c r="AW380" s="49"/>
      <c r="AX380" s="49"/>
      <c r="AY380" s="49"/>
      <c r="AZ380" s="49"/>
      <c r="BA380" s="49"/>
      <c r="BB380" s="49"/>
      <c r="BC380" s="49"/>
      <c r="BD380" s="49"/>
      <c r="BE380" s="49"/>
      <c r="BF380" s="49"/>
      <c r="BG380" s="49"/>
      <c r="BH380" s="49"/>
      <c r="BI380" s="49"/>
      <c r="BJ380" s="49"/>
      <c r="BK380" s="49"/>
      <c r="BL380" s="49"/>
      <c r="BM380" s="49"/>
      <c r="BN380" s="49"/>
      <c r="BO380" s="62"/>
      <c r="BP380" s="62"/>
    </row>
    <row r="381" spans="6:68" s="45" customFormat="1" x14ac:dyDescent="0.35">
      <c r="F381" s="46"/>
      <c r="G381" s="46"/>
      <c r="H381" s="46"/>
      <c r="I381" s="46"/>
      <c r="J381" s="46"/>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62"/>
      <c r="BP381" s="62"/>
    </row>
    <row r="382" spans="6:68" s="45" customFormat="1" x14ac:dyDescent="0.35">
      <c r="F382" s="46"/>
      <c r="G382" s="46"/>
      <c r="H382" s="46"/>
      <c r="I382" s="46"/>
      <c r="J382" s="46"/>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62"/>
      <c r="BP382" s="62"/>
    </row>
    <row r="383" spans="6:68" s="45" customFormat="1" x14ac:dyDescent="0.35">
      <c r="F383" s="46"/>
      <c r="G383" s="46"/>
      <c r="H383" s="46"/>
      <c r="I383" s="46"/>
      <c r="J383" s="46"/>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62"/>
      <c r="BP383" s="62"/>
    </row>
    <row r="384" spans="6:68" s="45" customFormat="1" x14ac:dyDescent="0.35">
      <c r="F384" s="46"/>
      <c r="G384" s="46"/>
      <c r="H384" s="46"/>
      <c r="I384" s="46"/>
      <c r="J384" s="46"/>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62"/>
      <c r="BP384" s="62"/>
    </row>
    <row r="385" spans="6:68" s="45" customFormat="1" x14ac:dyDescent="0.35">
      <c r="F385" s="46"/>
      <c r="G385" s="46"/>
      <c r="H385" s="46"/>
      <c r="I385" s="46"/>
      <c r="J385" s="46"/>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62"/>
      <c r="BP385" s="62"/>
    </row>
    <row r="386" spans="6:68" s="45" customFormat="1" x14ac:dyDescent="0.35">
      <c r="F386" s="46"/>
      <c r="G386" s="46"/>
      <c r="H386" s="46"/>
      <c r="I386" s="46"/>
      <c r="J386" s="46"/>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62"/>
      <c r="BP386" s="62"/>
    </row>
    <row r="387" spans="6:68" s="45" customFormat="1" x14ac:dyDescent="0.35">
      <c r="F387" s="46"/>
      <c r="G387" s="46"/>
      <c r="H387" s="46"/>
      <c r="I387" s="46"/>
      <c r="J387" s="46"/>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62"/>
      <c r="BP387" s="62"/>
    </row>
    <row r="388" spans="6:68" s="45" customFormat="1" x14ac:dyDescent="0.35">
      <c r="F388" s="46"/>
      <c r="G388" s="46"/>
      <c r="H388" s="46"/>
      <c r="I388" s="46"/>
      <c r="J388" s="46"/>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62"/>
      <c r="BP388" s="62"/>
    </row>
    <row r="389" spans="6:68" s="45" customFormat="1" x14ac:dyDescent="0.35">
      <c r="F389" s="46"/>
      <c r="G389" s="46"/>
      <c r="H389" s="46"/>
      <c r="I389" s="46"/>
      <c r="J389" s="46"/>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62"/>
      <c r="BP389" s="62"/>
    </row>
    <row r="390" spans="6:68" s="45" customFormat="1" x14ac:dyDescent="0.35">
      <c r="F390" s="46"/>
      <c r="G390" s="46"/>
      <c r="H390" s="46"/>
      <c r="I390" s="46"/>
      <c r="J390" s="46"/>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62"/>
      <c r="BP390" s="62"/>
    </row>
    <row r="391" spans="6:68" s="45" customFormat="1" x14ac:dyDescent="0.35">
      <c r="F391" s="46"/>
      <c r="G391" s="46"/>
      <c r="H391" s="46"/>
      <c r="I391" s="46"/>
      <c r="J391" s="46"/>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62"/>
      <c r="BP391" s="62"/>
    </row>
    <row r="392" spans="6:68" s="45" customFormat="1" x14ac:dyDescent="0.35">
      <c r="F392" s="46"/>
      <c r="G392" s="46"/>
      <c r="H392" s="46"/>
      <c r="I392" s="46"/>
      <c r="J392" s="46"/>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62"/>
      <c r="BP392" s="62"/>
    </row>
    <row r="393" spans="6:68" s="45" customFormat="1" x14ac:dyDescent="0.35">
      <c r="F393" s="46"/>
      <c r="G393" s="46"/>
      <c r="H393" s="46"/>
      <c r="I393" s="46"/>
      <c r="J393" s="46"/>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62"/>
      <c r="BP393" s="62"/>
    </row>
    <row r="394" spans="6:68" s="45" customFormat="1" x14ac:dyDescent="0.35">
      <c r="F394" s="46"/>
      <c r="G394" s="46"/>
      <c r="H394" s="46"/>
      <c r="I394" s="46"/>
      <c r="J394" s="46"/>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62"/>
      <c r="BP394" s="62"/>
    </row>
    <row r="395" spans="6:68" s="45" customFormat="1" x14ac:dyDescent="0.35">
      <c r="F395" s="46"/>
      <c r="G395" s="46"/>
      <c r="H395" s="46"/>
      <c r="I395" s="46"/>
      <c r="J395" s="46"/>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62"/>
      <c r="BP395" s="62"/>
    </row>
    <row r="396" spans="6:68" s="45" customFormat="1" x14ac:dyDescent="0.35">
      <c r="F396" s="46"/>
      <c r="G396" s="46"/>
      <c r="H396" s="46"/>
      <c r="I396" s="46"/>
      <c r="J396" s="46"/>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62"/>
      <c r="BP396" s="62"/>
    </row>
    <row r="397" spans="6:68" s="45" customFormat="1" x14ac:dyDescent="0.35">
      <c r="F397" s="46"/>
      <c r="G397" s="46"/>
      <c r="H397" s="46"/>
      <c r="I397" s="46"/>
      <c r="J397" s="46"/>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62"/>
      <c r="BP397" s="62"/>
    </row>
    <row r="398" spans="6:68" s="45" customFormat="1" x14ac:dyDescent="0.35">
      <c r="F398" s="46"/>
      <c r="G398" s="46"/>
      <c r="H398" s="46"/>
      <c r="I398" s="46"/>
      <c r="J398" s="46"/>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62"/>
      <c r="BP398" s="62"/>
    </row>
    <row r="399" spans="6:68" s="45" customFormat="1" x14ac:dyDescent="0.35">
      <c r="F399" s="46"/>
      <c r="G399" s="46"/>
      <c r="H399" s="46"/>
      <c r="I399" s="46"/>
      <c r="J399" s="46"/>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62"/>
      <c r="BP399" s="62"/>
    </row>
    <row r="400" spans="6:68" s="45" customFormat="1" x14ac:dyDescent="0.35">
      <c r="F400" s="46"/>
      <c r="G400" s="46"/>
      <c r="H400" s="46"/>
      <c r="I400" s="46"/>
      <c r="J400" s="46"/>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62"/>
      <c r="BP400" s="62"/>
    </row>
    <row r="401" spans="6:68" s="45" customFormat="1" x14ac:dyDescent="0.35">
      <c r="F401" s="46"/>
      <c r="G401" s="46"/>
      <c r="H401" s="46"/>
      <c r="I401" s="46"/>
      <c r="J401" s="46"/>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62"/>
      <c r="BP401" s="62"/>
    </row>
    <row r="402" spans="6:68" s="45" customFormat="1" x14ac:dyDescent="0.35">
      <c r="F402" s="46"/>
      <c r="G402" s="46"/>
      <c r="H402" s="46"/>
      <c r="I402" s="46"/>
      <c r="J402" s="46"/>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62"/>
      <c r="BP402" s="62"/>
    </row>
    <row r="403" spans="6:68" s="45" customFormat="1" x14ac:dyDescent="0.35">
      <c r="F403" s="46"/>
      <c r="G403" s="46"/>
      <c r="H403" s="46"/>
      <c r="I403" s="46"/>
      <c r="J403" s="46"/>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62"/>
      <c r="BP403" s="62"/>
    </row>
    <row r="404" spans="6:68" s="45" customFormat="1" x14ac:dyDescent="0.35">
      <c r="F404" s="46"/>
      <c r="G404" s="46"/>
      <c r="H404" s="46"/>
      <c r="I404" s="46"/>
      <c r="J404" s="46"/>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62"/>
      <c r="BP404" s="62"/>
    </row>
    <row r="405" spans="6:68" s="45" customFormat="1" x14ac:dyDescent="0.35">
      <c r="F405" s="46"/>
      <c r="G405" s="46"/>
      <c r="H405" s="46"/>
      <c r="I405" s="46"/>
      <c r="J405" s="46"/>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62"/>
      <c r="BP405" s="62"/>
    </row>
    <row r="406" spans="6:68" s="45" customFormat="1" x14ac:dyDescent="0.35">
      <c r="F406" s="46"/>
      <c r="G406" s="46"/>
      <c r="H406" s="46"/>
      <c r="I406" s="46"/>
      <c r="J406" s="46"/>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62"/>
      <c r="BP406" s="62"/>
    </row>
    <row r="407" spans="6:68" s="45" customFormat="1" x14ac:dyDescent="0.35">
      <c r="F407" s="46"/>
      <c r="G407" s="46"/>
      <c r="H407" s="46"/>
      <c r="I407" s="46"/>
      <c r="J407" s="46"/>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62"/>
      <c r="BP407" s="62"/>
    </row>
    <row r="408" spans="6:68" s="45" customFormat="1" x14ac:dyDescent="0.35">
      <c r="F408" s="46"/>
      <c r="G408" s="46"/>
      <c r="H408" s="46"/>
      <c r="I408" s="46"/>
      <c r="J408" s="46"/>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62"/>
      <c r="BP408" s="62"/>
    </row>
    <row r="409" spans="6:68" s="45" customFormat="1" x14ac:dyDescent="0.35">
      <c r="F409" s="46"/>
      <c r="G409" s="46"/>
      <c r="H409" s="46"/>
      <c r="I409" s="46"/>
      <c r="J409" s="46"/>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62"/>
      <c r="BP409" s="62"/>
    </row>
    <row r="410" spans="6:68" s="45" customFormat="1" x14ac:dyDescent="0.35">
      <c r="F410" s="46"/>
      <c r="G410" s="46"/>
      <c r="H410" s="46"/>
      <c r="I410" s="46"/>
      <c r="J410" s="46"/>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62"/>
      <c r="BP410" s="62"/>
    </row>
    <row r="411" spans="6:68" s="45" customFormat="1" x14ac:dyDescent="0.35">
      <c r="F411" s="46"/>
      <c r="G411" s="46"/>
      <c r="H411" s="46"/>
      <c r="I411" s="46"/>
      <c r="J411" s="46"/>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62"/>
      <c r="BP411" s="62"/>
    </row>
    <row r="412" spans="6:68" s="45" customFormat="1" x14ac:dyDescent="0.35">
      <c r="F412" s="46"/>
      <c r="G412" s="46"/>
      <c r="H412" s="46"/>
      <c r="I412" s="46"/>
      <c r="J412" s="46"/>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62"/>
      <c r="BP412" s="62"/>
    </row>
    <row r="413" spans="6:68" s="45" customFormat="1" x14ac:dyDescent="0.35">
      <c r="F413" s="46"/>
      <c r="G413" s="46"/>
      <c r="H413" s="46"/>
      <c r="I413" s="46"/>
      <c r="J413" s="46"/>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62"/>
      <c r="BP413" s="62"/>
    </row>
    <row r="414" spans="6:68" s="45" customFormat="1" x14ac:dyDescent="0.35">
      <c r="F414" s="46"/>
      <c r="G414" s="46"/>
      <c r="H414" s="46"/>
      <c r="I414" s="46"/>
      <c r="J414" s="46"/>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62"/>
      <c r="BP414" s="62"/>
    </row>
    <row r="415" spans="6:68" s="45" customFormat="1" x14ac:dyDescent="0.35">
      <c r="F415" s="46"/>
      <c r="G415" s="46"/>
      <c r="H415" s="46"/>
      <c r="I415" s="46"/>
      <c r="J415" s="46"/>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62"/>
      <c r="BP415" s="62"/>
    </row>
    <row r="416" spans="6:68" s="45" customFormat="1" x14ac:dyDescent="0.35">
      <c r="F416" s="46"/>
      <c r="G416" s="46"/>
      <c r="H416" s="46"/>
      <c r="I416" s="46"/>
      <c r="J416" s="46"/>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62"/>
      <c r="BP416" s="62"/>
    </row>
    <row r="417" spans="6:68" s="45" customFormat="1" x14ac:dyDescent="0.35">
      <c r="F417" s="46"/>
      <c r="G417" s="46"/>
      <c r="H417" s="46"/>
      <c r="I417" s="46"/>
      <c r="J417" s="46"/>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62"/>
      <c r="BP417" s="62"/>
    </row>
    <row r="418" spans="6:68" s="45" customFormat="1" x14ac:dyDescent="0.35">
      <c r="F418" s="46"/>
      <c r="G418" s="46"/>
      <c r="H418" s="46"/>
      <c r="I418" s="46"/>
      <c r="J418" s="46"/>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62"/>
      <c r="BP418" s="62"/>
    </row>
    <row r="419" spans="6:68" s="45" customFormat="1" x14ac:dyDescent="0.35">
      <c r="F419" s="46"/>
      <c r="G419" s="46"/>
      <c r="H419" s="46"/>
      <c r="I419" s="46"/>
      <c r="J419" s="46"/>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62"/>
      <c r="BP419" s="62"/>
    </row>
    <row r="420" spans="6:68" s="45" customFormat="1" x14ac:dyDescent="0.35">
      <c r="F420" s="46"/>
      <c r="G420" s="46"/>
      <c r="H420" s="46"/>
      <c r="I420" s="46"/>
      <c r="J420" s="46"/>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62"/>
      <c r="BP420" s="62"/>
    </row>
    <row r="421" spans="6:68" s="45" customFormat="1" x14ac:dyDescent="0.35">
      <c r="F421" s="46"/>
      <c r="G421" s="46"/>
      <c r="H421" s="46"/>
      <c r="I421" s="46"/>
      <c r="J421" s="46"/>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62"/>
      <c r="BP421" s="62"/>
    </row>
    <row r="422" spans="6:68" s="45" customFormat="1" x14ac:dyDescent="0.35">
      <c r="F422" s="46"/>
      <c r="G422" s="46"/>
      <c r="H422" s="46"/>
      <c r="I422" s="46"/>
      <c r="J422" s="46"/>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62"/>
      <c r="BP422" s="62"/>
    </row>
    <row r="423" spans="6:68" s="45" customFormat="1" x14ac:dyDescent="0.35">
      <c r="F423" s="46"/>
      <c r="G423" s="46"/>
      <c r="H423" s="46"/>
      <c r="I423" s="46"/>
      <c r="J423" s="46"/>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62"/>
      <c r="BP423" s="62"/>
    </row>
    <row r="424" spans="6:68" s="45" customFormat="1" x14ac:dyDescent="0.35">
      <c r="F424" s="46"/>
      <c r="G424" s="46"/>
      <c r="H424" s="46"/>
      <c r="I424" s="46"/>
      <c r="J424" s="46"/>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62"/>
      <c r="BP424" s="62"/>
    </row>
    <row r="425" spans="6:68" s="45" customFormat="1" x14ac:dyDescent="0.35">
      <c r="F425" s="46"/>
      <c r="G425" s="46"/>
      <c r="H425" s="46"/>
      <c r="I425" s="46"/>
      <c r="J425" s="46"/>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62"/>
      <c r="BP425" s="62"/>
    </row>
    <row r="426" spans="6:68" s="45" customFormat="1" x14ac:dyDescent="0.35">
      <c r="F426" s="46"/>
      <c r="G426" s="46"/>
      <c r="H426" s="46"/>
      <c r="I426" s="46"/>
      <c r="J426" s="46"/>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62"/>
      <c r="BP426" s="62"/>
    </row>
    <row r="427" spans="6:68" s="45" customFormat="1" x14ac:dyDescent="0.35">
      <c r="F427" s="46"/>
      <c r="G427" s="46"/>
      <c r="H427" s="46"/>
      <c r="I427" s="46"/>
      <c r="J427" s="46"/>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62"/>
      <c r="BP427" s="62"/>
    </row>
    <row r="428" spans="6:68" s="45" customFormat="1" x14ac:dyDescent="0.35">
      <c r="F428" s="46"/>
      <c r="G428" s="46"/>
      <c r="H428" s="46"/>
      <c r="I428" s="46"/>
      <c r="J428" s="46"/>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62"/>
      <c r="BP428" s="62"/>
    </row>
    <row r="429" spans="6:68" s="45" customFormat="1" x14ac:dyDescent="0.35">
      <c r="F429" s="46"/>
      <c r="G429" s="46"/>
      <c r="H429" s="46"/>
      <c r="I429" s="46"/>
      <c r="J429" s="46"/>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62"/>
      <c r="BP429" s="62"/>
    </row>
    <row r="430" spans="6:68" s="45" customFormat="1" x14ac:dyDescent="0.35">
      <c r="F430" s="46"/>
      <c r="G430" s="46"/>
      <c r="H430" s="46"/>
      <c r="I430" s="46"/>
      <c r="J430" s="46"/>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62"/>
      <c r="BP430" s="62"/>
    </row>
    <row r="431" spans="6:68" s="45" customFormat="1" x14ac:dyDescent="0.35">
      <c r="F431" s="46"/>
      <c r="G431" s="46"/>
      <c r="H431" s="46"/>
      <c r="I431" s="46"/>
      <c r="J431" s="46"/>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62"/>
      <c r="BP431" s="62"/>
    </row>
    <row r="432" spans="6:68" s="45" customFormat="1" x14ac:dyDescent="0.35">
      <c r="F432" s="46"/>
      <c r="G432" s="46"/>
      <c r="H432" s="46"/>
      <c r="I432" s="46"/>
      <c r="J432" s="46"/>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62"/>
      <c r="BP432" s="62"/>
    </row>
    <row r="433" spans="6:68" s="45" customFormat="1" x14ac:dyDescent="0.35">
      <c r="F433" s="46"/>
      <c r="G433" s="46"/>
      <c r="H433" s="46"/>
      <c r="I433" s="46"/>
      <c r="J433" s="46"/>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62"/>
      <c r="BP433" s="62"/>
    </row>
    <row r="434" spans="6:68" s="45" customFormat="1" x14ac:dyDescent="0.35">
      <c r="F434" s="46"/>
      <c r="G434" s="46"/>
      <c r="H434" s="46"/>
      <c r="I434" s="46"/>
      <c r="J434" s="46"/>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62"/>
      <c r="BP434" s="62"/>
    </row>
    <row r="435" spans="6:68" s="45" customFormat="1" x14ac:dyDescent="0.35">
      <c r="F435" s="46"/>
      <c r="G435" s="46"/>
      <c r="H435" s="46"/>
      <c r="I435" s="46"/>
      <c r="J435" s="46"/>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62"/>
      <c r="BP435" s="62"/>
    </row>
    <row r="436" spans="6:68" s="45" customFormat="1" x14ac:dyDescent="0.35">
      <c r="F436" s="46"/>
      <c r="G436" s="46"/>
      <c r="H436" s="46"/>
      <c r="I436" s="46"/>
      <c r="J436" s="46"/>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62"/>
      <c r="BP436" s="62"/>
    </row>
    <row r="437" spans="6:68" s="45" customFormat="1" x14ac:dyDescent="0.35">
      <c r="F437" s="46"/>
      <c r="G437" s="46"/>
      <c r="H437" s="46"/>
      <c r="I437" s="46"/>
      <c r="J437" s="46"/>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62"/>
      <c r="BP437" s="62"/>
    </row>
    <row r="438" spans="6:68" s="45" customFormat="1" x14ac:dyDescent="0.35">
      <c r="F438" s="46"/>
      <c r="G438" s="46"/>
      <c r="H438" s="46"/>
      <c r="I438" s="46"/>
      <c r="J438" s="46"/>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62"/>
      <c r="BP438" s="62"/>
    </row>
    <row r="439" spans="6:68" s="45" customFormat="1" x14ac:dyDescent="0.35">
      <c r="F439" s="46"/>
      <c r="G439" s="46"/>
      <c r="H439" s="46"/>
      <c r="I439" s="46"/>
      <c r="J439" s="46"/>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62"/>
      <c r="BP439" s="62"/>
    </row>
    <row r="440" spans="6:68" s="45" customFormat="1" x14ac:dyDescent="0.35">
      <c r="F440" s="46"/>
      <c r="G440" s="46"/>
      <c r="H440" s="46"/>
      <c r="I440" s="46"/>
      <c r="J440" s="46"/>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62"/>
      <c r="BP440" s="62"/>
    </row>
    <row r="441" spans="6:68" s="45" customFormat="1" x14ac:dyDescent="0.35">
      <c r="F441" s="46"/>
      <c r="G441" s="46"/>
      <c r="H441" s="46"/>
      <c r="I441" s="46"/>
      <c r="J441" s="46"/>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62"/>
      <c r="BP441" s="62"/>
    </row>
    <row r="442" spans="6:68" s="45" customFormat="1" x14ac:dyDescent="0.35">
      <c r="F442" s="46"/>
      <c r="G442" s="46"/>
      <c r="H442" s="46"/>
      <c r="I442" s="46"/>
      <c r="J442" s="46"/>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62"/>
      <c r="BP442" s="62"/>
    </row>
    <row r="443" spans="6:68" s="45" customFormat="1" x14ac:dyDescent="0.35">
      <c r="F443" s="46"/>
      <c r="G443" s="46"/>
      <c r="H443" s="46"/>
      <c r="I443" s="46"/>
      <c r="J443" s="46"/>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62"/>
      <c r="BP443" s="62"/>
    </row>
    <row r="444" spans="6:68" s="45" customFormat="1" x14ac:dyDescent="0.35">
      <c r="F444" s="46"/>
      <c r="G444" s="46"/>
      <c r="H444" s="46"/>
      <c r="I444" s="46"/>
      <c r="J444" s="46"/>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62"/>
      <c r="BP444" s="62"/>
    </row>
    <row r="445" spans="6:68" s="45" customFormat="1" x14ac:dyDescent="0.35">
      <c r="F445" s="46"/>
      <c r="G445" s="46"/>
      <c r="H445" s="46"/>
      <c r="I445" s="46"/>
      <c r="J445" s="46"/>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62"/>
      <c r="BP445" s="62"/>
    </row>
    <row r="446" spans="6:68" s="45" customFormat="1" x14ac:dyDescent="0.35">
      <c r="F446" s="46"/>
      <c r="G446" s="46"/>
      <c r="H446" s="46"/>
      <c r="I446" s="46"/>
      <c r="J446" s="46"/>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62"/>
      <c r="BP446" s="62"/>
    </row>
    <row r="447" spans="6:68" s="45" customFormat="1" x14ac:dyDescent="0.35">
      <c r="F447" s="46"/>
      <c r="G447" s="46"/>
      <c r="H447" s="46"/>
      <c r="I447" s="46"/>
      <c r="J447" s="46"/>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62"/>
      <c r="BP447" s="62"/>
    </row>
    <row r="448" spans="6:68" s="45" customFormat="1" x14ac:dyDescent="0.35">
      <c r="F448" s="46"/>
      <c r="G448" s="46"/>
      <c r="H448" s="46"/>
      <c r="I448" s="46"/>
      <c r="J448" s="46"/>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62"/>
      <c r="BP448" s="62"/>
    </row>
    <row r="449" spans="6:68" s="45" customFormat="1" x14ac:dyDescent="0.35">
      <c r="F449" s="46"/>
      <c r="G449" s="46"/>
      <c r="H449" s="46"/>
      <c r="I449" s="46"/>
      <c r="J449" s="46"/>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62"/>
      <c r="BP449" s="62"/>
    </row>
    <row r="450" spans="6:68" s="45" customFormat="1" x14ac:dyDescent="0.35">
      <c r="F450" s="46"/>
      <c r="G450" s="46"/>
      <c r="H450" s="46"/>
      <c r="I450" s="46"/>
      <c r="J450" s="46"/>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62"/>
      <c r="BP450" s="62"/>
    </row>
    <row r="451" spans="6:68" s="45" customFormat="1" x14ac:dyDescent="0.35">
      <c r="F451" s="46"/>
      <c r="G451" s="46"/>
      <c r="H451" s="46"/>
      <c r="I451" s="46"/>
      <c r="J451" s="46"/>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62"/>
      <c r="BP451" s="62"/>
    </row>
    <row r="452" spans="6:68" s="45" customFormat="1" x14ac:dyDescent="0.35">
      <c r="F452" s="46"/>
      <c r="G452" s="46"/>
      <c r="H452" s="46"/>
      <c r="I452" s="46"/>
      <c r="J452" s="46"/>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62"/>
      <c r="BP452" s="62"/>
    </row>
    <row r="453" spans="6:68" s="45" customFormat="1" x14ac:dyDescent="0.35">
      <c r="F453" s="46"/>
      <c r="G453" s="46"/>
      <c r="H453" s="46"/>
      <c r="I453" s="46"/>
      <c r="J453" s="46"/>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62"/>
      <c r="BP453" s="62"/>
    </row>
    <row r="454" spans="6:68" s="45" customFormat="1" x14ac:dyDescent="0.35">
      <c r="F454" s="46"/>
      <c r="G454" s="46"/>
      <c r="H454" s="46"/>
      <c r="I454" s="46"/>
      <c r="J454" s="46"/>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62"/>
      <c r="BP454" s="62"/>
    </row>
    <row r="455" spans="6:68" s="45" customFormat="1" x14ac:dyDescent="0.35">
      <c r="F455" s="46"/>
      <c r="G455" s="46"/>
      <c r="H455" s="46"/>
      <c r="I455" s="46"/>
      <c r="J455" s="46"/>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62"/>
      <c r="BP455" s="62"/>
    </row>
    <row r="456" spans="6:68" s="45" customFormat="1" x14ac:dyDescent="0.35">
      <c r="F456" s="46"/>
      <c r="G456" s="46"/>
      <c r="H456" s="46"/>
      <c r="I456" s="46"/>
      <c r="J456" s="46"/>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62"/>
      <c r="BP456" s="62"/>
    </row>
    <row r="457" spans="6:68" s="45" customFormat="1" x14ac:dyDescent="0.35">
      <c r="F457" s="46"/>
      <c r="G457" s="46"/>
      <c r="H457" s="46"/>
      <c r="I457" s="46"/>
      <c r="J457" s="46"/>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62"/>
      <c r="BP457" s="62"/>
    </row>
    <row r="458" spans="6:68" s="45" customFormat="1" x14ac:dyDescent="0.35">
      <c r="F458" s="46"/>
      <c r="G458" s="46"/>
      <c r="H458" s="46"/>
      <c r="I458" s="46"/>
      <c r="J458" s="46"/>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62"/>
      <c r="BP458" s="62"/>
    </row>
    <row r="459" spans="6:68" s="45" customFormat="1" x14ac:dyDescent="0.35">
      <c r="F459" s="46"/>
      <c r="G459" s="46"/>
      <c r="H459" s="46"/>
      <c r="I459" s="46"/>
      <c r="J459" s="46"/>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62"/>
      <c r="BP459" s="62"/>
    </row>
    <row r="460" spans="6:68" s="45" customFormat="1" x14ac:dyDescent="0.35">
      <c r="F460" s="46"/>
      <c r="G460" s="46"/>
      <c r="H460" s="46"/>
      <c r="I460" s="46"/>
      <c r="J460" s="46"/>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62"/>
      <c r="BP460" s="62"/>
    </row>
    <row r="461" spans="6:68" s="45" customFormat="1" x14ac:dyDescent="0.35">
      <c r="F461" s="46"/>
      <c r="G461" s="46"/>
      <c r="H461" s="46"/>
      <c r="I461" s="46"/>
      <c r="J461" s="46"/>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62"/>
      <c r="BP461" s="62"/>
    </row>
    <row r="462" spans="6:68" s="45" customFormat="1" x14ac:dyDescent="0.35">
      <c r="F462" s="46"/>
      <c r="G462" s="46"/>
      <c r="H462" s="46"/>
      <c r="I462" s="46"/>
      <c r="J462" s="46"/>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62"/>
      <c r="BP462" s="62"/>
    </row>
    <row r="463" spans="6:68" s="45" customFormat="1" x14ac:dyDescent="0.35">
      <c r="F463" s="46"/>
      <c r="G463" s="46"/>
      <c r="H463" s="46"/>
      <c r="I463" s="46"/>
      <c r="J463" s="46"/>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62"/>
      <c r="BP463" s="62"/>
    </row>
    <row r="464" spans="6:68" s="45" customFormat="1" x14ac:dyDescent="0.35">
      <c r="F464" s="46"/>
      <c r="G464" s="46"/>
      <c r="H464" s="46"/>
      <c r="I464" s="46"/>
      <c r="J464" s="46"/>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62"/>
      <c r="BP464" s="62"/>
    </row>
    <row r="465" spans="6:68" s="45" customFormat="1" x14ac:dyDescent="0.35">
      <c r="F465" s="46"/>
      <c r="G465" s="46"/>
      <c r="H465" s="46"/>
      <c r="I465" s="46"/>
      <c r="J465" s="46"/>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62"/>
      <c r="BP465" s="62"/>
    </row>
    <row r="466" spans="6:68" s="45" customFormat="1" x14ac:dyDescent="0.35">
      <c r="F466" s="46"/>
      <c r="G466" s="46"/>
      <c r="H466" s="46"/>
      <c r="I466" s="46"/>
      <c r="J466" s="46"/>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62"/>
      <c r="BP466" s="62"/>
    </row>
    <row r="467" spans="6:68" s="45" customFormat="1" x14ac:dyDescent="0.35">
      <c r="F467" s="46"/>
      <c r="G467" s="46"/>
      <c r="H467" s="46"/>
      <c r="I467" s="46"/>
      <c r="J467" s="46"/>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62"/>
      <c r="BP467" s="62"/>
    </row>
    <row r="468" spans="6:68" s="45" customFormat="1" x14ac:dyDescent="0.35">
      <c r="F468" s="46"/>
      <c r="G468" s="46"/>
      <c r="H468" s="46"/>
      <c r="I468" s="46"/>
      <c r="J468" s="46"/>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62"/>
      <c r="BP468" s="62"/>
    </row>
    <row r="469" spans="6:68" s="45" customFormat="1" x14ac:dyDescent="0.35">
      <c r="F469" s="46"/>
      <c r="G469" s="46"/>
      <c r="H469" s="46"/>
      <c r="I469" s="46"/>
      <c r="J469" s="46"/>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62"/>
      <c r="BP469" s="62"/>
    </row>
    <row r="470" spans="6:68" s="45" customFormat="1" x14ac:dyDescent="0.35">
      <c r="F470" s="46"/>
      <c r="G470" s="46"/>
      <c r="H470" s="46"/>
      <c r="I470" s="46"/>
      <c r="J470" s="46"/>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62"/>
      <c r="BP470" s="62"/>
    </row>
    <row r="471" spans="6:68" s="45" customFormat="1" x14ac:dyDescent="0.35">
      <c r="F471" s="46"/>
      <c r="G471" s="46"/>
      <c r="H471" s="46"/>
      <c r="I471" s="46"/>
      <c r="J471" s="46"/>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62"/>
      <c r="BP471" s="62"/>
    </row>
    <row r="472" spans="6:68" s="45" customFormat="1" x14ac:dyDescent="0.35">
      <c r="F472" s="46"/>
      <c r="G472" s="46"/>
      <c r="H472" s="46"/>
      <c r="I472" s="46"/>
      <c r="J472" s="46"/>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62"/>
      <c r="BP472" s="62"/>
    </row>
    <row r="473" spans="6:68" s="45" customFormat="1" x14ac:dyDescent="0.35">
      <c r="F473" s="46"/>
      <c r="G473" s="46"/>
      <c r="H473" s="46"/>
      <c r="I473" s="46"/>
      <c r="J473" s="46"/>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62"/>
      <c r="BP473" s="62"/>
    </row>
    <row r="474" spans="6:68" s="45" customFormat="1" x14ac:dyDescent="0.35">
      <c r="F474" s="46"/>
      <c r="G474" s="46"/>
      <c r="H474" s="46"/>
      <c r="I474" s="46"/>
      <c r="J474" s="46"/>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62"/>
      <c r="BP474" s="62"/>
    </row>
    <row r="475" spans="6:68" s="45" customFormat="1" x14ac:dyDescent="0.35">
      <c r="F475" s="46"/>
      <c r="G475" s="46"/>
      <c r="H475" s="46"/>
      <c r="I475" s="46"/>
      <c r="J475" s="46"/>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62"/>
      <c r="BP475" s="62"/>
    </row>
    <row r="476" spans="6:68" s="45" customFormat="1" x14ac:dyDescent="0.35">
      <c r="F476" s="46"/>
      <c r="G476" s="46"/>
      <c r="H476" s="46"/>
      <c r="I476" s="46"/>
      <c r="J476" s="46"/>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62"/>
      <c r="BP476" s="62"/>
    </row>
    <row r="477" spans="6:68" s="45" customFormat="1" x14ac:dyDescent="0.35">
      <c r="F477" s="46"/>
      <c r="G477" s="46"/>
      <c r="H477" s="46"/>
      <c r="I477" s="46"/>
      <c r="J477" s="46"/>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62"/>
      <c r="BP477" s="62"/>
    </row>
    <row r="478" spans="6:68" s="45" customFormat="1" x14ac:dyDescent="0.35">
      <c r="F478" s="46"/>
      <c r="G478" s="46"/>
      <c r="H478" s="46"/>
      <c r="I478" s="46"/>
      <c r="J478" s="46"/>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62"/>
      <c r="BP478" s="62"/>
    </row>
    <row r="479" spans="6:68" s="45" customFormat="1" x14ac:dyDescent="0.35">
      <c r="F479" s="46"/>
      <c r="G479" s="46"/>
      <c r="H479" s="46"/>
      <c r="I479" s="46"/>
      <c r="J479" s="46"/>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62"/>
      <c r="BP479" s="62"/>
    </row>
    <row r="480" spans="6:68" s="45" customFormat="1" x14ac:dyDescent="0.35">
      <c r="F480" s="46"/>
      <c r="G480" s="46"/>
      <c r="H480" s="46"/>
      <c r="I480" s="46"/>
      <c r="J480" s="46"/>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62"/>
      <c r="BP480" s="62"/>
    </row>
    <row r="481" spans="6:68" s="45" customFormat="1" x14ac:dyDescent="0.35">
      <c r="F481" s="46"/>
      <c r="G481" s="46"/>
      <c r="H481" s="46"/>
      <c r="I481" s="46"/>
      <c r="J481" s="46"/>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62"/>
      <c r="BP481" s="62"/>
    </row>
    <row r="482" spans="6:68" s="45" customFormat="1" x14ac:dyDescent="0.35">
      <c r="F482" s="46"/>
      <c r="G482" s="46"/>
      <c r="H482" s="46"/>
      <c r="I482" s="46"/>
      <c r="J482" s="46"/>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62"/>
      <c r="BP482" s="62"/>
    </row>
    <row r="483" spans="6:68" s="45" customFormat="1" x14ac:dyDescent="0.35">
      <c r="F483" s="46"/>
      <c r="G483" s="46"/>
      <c r="H483" s="46"/>
      <c r="I483" s="46"/>
      <c r="J483" s="46"/>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62"/>
      <c r="BP483" s="62"/>
    </row>
    <row r="484" spans="6:68" s="45" customFormat="1" x14ac:dyDescent="0.35">
      <c r="F484" s="46"/>
      <c r="G484" s="46"/>
      <c r="H484" s="46"/>
      <c r="I484" s="46"/>
      <c r="J484" s="46"/>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62"/>
      <c r="BP484" s="62"/>
    </row>
    <row r="485" spans="6:68" s="45" customFormat="1" x14ac:dyDescent="0.35">
      <c r="F485" s="46"/>
      <c r="G485" s="46"/>
      <c r="H485" s="46"/>
      <c r="I485" s="46"/>
      <c r="J485" s="46"/>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62"/>
      <c r="BP485" s="62"/>
    </row>
    <row r="486" spans="6:68" s="45" customFormat="1" x14ac:dyDescent="0.35">
      <c r="F486" s="46"/>
      <c r="G486" s="46"/>
      <c r="H486" s="46"/>
      <c r="I486" s="46"/>
      <c r="J486" s="46"/>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62"/>
      <c r="BP486" s="62"/>
    </row>
    <row r="487" spans="6:68" s="45" customFormat="1" x14ac:dyDescent="0.35">
      <c r="F487" s="46"/>
      <c r="G487" s="46"/>
      <c r="H487" s="46"/>
      <c r="I487" s="46"/>
      <c r="J487" s="46"/>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62"/>
      <c r="BP487" s="62"/>
    </row>
    <row r="488" spans="6:68" s="45" customFormat="1" x14ac:dyDescent="0.35">
      <c r="F488" s="46"/>
      <c r="G488" s="46"/>
      <c r="H488" s="46"/>
      <c r="I488" s="46"/>
      <c r="J488" s="46"/>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62"/>
      <c r="BP488" s="62"/>
    </row>
    <row r="489" spans="6:68" s="45" customFormat="1" x14ac:dyDescent="0.35">
      <c r="F489" s="46"/>
      <c r="G489" s="46"/>
      <c r="H489" s="46"/>
      <c r="I489" s="46"/>
      <c r="J489" s="46"/>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62"/>
      <c r="BP489" s="62"/>
    </row>
    <row r="490" spans="6:68" s="45" customFormat="1" x14ac:dyDescent="0.35">
      <c r="F490" s="46"/>
      <c r="G490" s="46"/>
      <c r="H490" s="46"/>
      <c r="I490" s="46"/>
      <c r="J490" s="46"/>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62"/>
      <c r="BP490" s="62"/>
    </row>
    <row r="491" spans="6:68" s="45" customFormat="1" x14ac:dyDescent="0.35">
      <c r="F491" s="46"/>
      <c r="G491" s="46"/>
      <c r="H491" s="46"/>
      <c r="I491" s="46"/>
      <c r="J491" s="46"/>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62"/>
      <c r="BP491" s="62"/>
    </row>
    <row r="492" spans="6:68" s="45" customFormat="1" x14ac:dyDescent="0.35">
      <c r="F492" s="46"/>
      <c r="G492" s="46"/>
      <c r="H492" s="46"/>
      <c r="I492" s="46"/>
      <c r="J492" s="46"/>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62"/>
      <c r="BP492" s="62"/>
    </row>
    <row r="493" spans="6:68" s="45" customFormat="1" x14ac:dyDescent="0.35">
      <c r="F493" s="46"/>
      <c r="G493" s="46"/>
      <c r="H493" s="46"/>
      <c r="I493" s="46"/>
      <c r="J493" s="46"/>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62"/>
      <c r="BP493" s="62"/>
    </row>
    <row r="494" spans="6:68" s="45" customFormat="1" x14ac:dyDescent="0.35">
      <c r="F494" s="46"/>
      <c r="G494" s="46"/>
      <c r="H494" s="46"/>
      <c r="I494" s="46"/>
      <c r="J494" s="46"/>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62"/>
      <c r="BP494" s="62"/>
    </row>
    <row r="495" spans="6:68" s="45" customFormat="1" x14ac:dyDescent="0.35">
      <c r="F495" s="46"/>
      <c r="G495" s="46"/>
      <c r="H495" s="46"/>
      <c r="I495" s="46"/>
      <c r="J495" s="46"/>
      <c r="L495" s="49"/>
      <c r="M495" s="49"/>
      <c r="N495" s="49"/>
      <c r="O495" s="49"/>
      <c r="P495" s="49"/>
      <c r="Q495" s="49"/>
      <c r="R495" s="49"/>
      <c r="S495" s="49"/>
      <c r="T495" s="49"/>
      <c r="U495" s="49"/>
      <c r="V495" s="49"/>
      <c r="W495" s="49"/>
      <c r="X495" s="49"/>
      <c r="Y495" s="49"/>
      <c r="Z495" s="49"/>
      <c r="AA495" s="49"/>
      <c r="AB495" s="49"/>
      <c r="AC495" s="49"/>
      <c r="AD495" s="49"/>
      <c r="AE495" s="49"/>
      <c r="AF495" s="49"/>
      <c r="AG495" s="49"/>
      <c r="AH495" s="49"/>
      <c r="AI495" s="49"/>
      <c r="AJ495" s="49"/>
      <c r="AK495" s="49"/>
      <c r="AL495" s="49"/>
      <c r="AM495" s="49"/>
      <c r="AN495" s="49"/>
      <c r="AO495" s="49"/>
      <c r="AP495" s="49"/>
      <c r="AQ495" s="49"/>
      <c r="AR495" s="49"/>
      <c r="AS495" s="49"/>
      <c r="AT495" s="49"/>
      <c r="AU495" s="49"/>
      <c r="AV495" s="49"/>
      <c r="AW495" s="49"/>
      <c r="AX495" s="49"/>
      <c r="AY495" s="49"/>
      <c r="AZ495" s="49"/>
      <c r="BA495" s="49"/>
      <c r="BB495" s="49"/>
      <c r="BC495" s="49"/>
      <c r="BD495" s="49"/>
      <c r="BE495" s="49"/>
      <c r="BF495" s="49"/>
      <c r="BG495" s="49"/>
      <c r="BH495" s="49"/>
      <c r="BI495" s="49"/>
      <c r="BJ495" s="49"/>
      <c r="BK495" s="49"/>
      <c r="BL495" s="49"/>
      <c r="BM495" s="49"/>
      <c r="BN495" s="49"/>
      <c r="BO495" s="62"/>
      <c r="BP495" s="62"/>
    </row>
    <row r="496" spans="6:68" s="45" customFormat="1" x14ac:dyDescent="0.35">
      <c r="F496" s="46"/>
      <c r="G496" s="46"/>
      <c r="H496" s="46"/>
      <c r="I496" s="46"/>
      <c r="J496" s="46"/>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62"/>
      <c r="BP496" s="62"/>
    </row>
    <row r="497" spans="6:68" s="45" customFormat="1" x14ac:dyDescent="0.35">
      <c r="F497" s="46"/>
      <c r="G497" s="46"/>
      <c r="H497" s="46"/>
      <c r="I497" s="46"/>
      <c r="J497" s="46"/>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62"/>
      <c r="BP497" s="62"/>
    </row>
    <row r="498" spans="6:68" s="45" customFormat="1" x14ac:dyDescent="0.35">
      <c r="F498" s="46"/>
      <c r="G498" s="46"/>
      <c r="H498" s="46"/>
      <c r="I498" s="46"/>
      <c r="J498" s="46"/>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62"/>
      <c r="BP498" s="62"/>
    </row>
    <row r="499" spans="6:68" s="45" customFormat="1" x14ac:dyDescent="0.35">
      <c r="F499" s="46"/>
      <c r="G499" s="46"/>
      <c r="H499" s="46"/>
      <c r="I499" s="46"/>
      <c r="J499" s="46"/>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62"/>
      <c r="BP499" s="62"/>
    </row>
    <row r="500" spans="6:68" s="45" customFormat="1" x14ac:dyDescent="0.35">
      <c r="F500" s="46"/>
      <c r="G500" s="46"/>
      <c r="H500" s="46"/>
      <c r="I500" s="46"/>
      <c r="J500" s="46"/>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49"/>
      <c r="AR500" s="49"/>
      <c r="AS500" s="49"/>
      <c r="AT500" s="49"/>
      <c r="AU500" s="49"/>
      <c r="AV500" s="49"/>
      <c r="AW500" s="49"/>
      <c r="AX500" s="49"/>
      <c r="AY500" s="49"/>
      <c r="AZ500" s="49"/>
      <c r="BA500" s="49"/>
      <c r="BB500" s="49"/>
      <c r="BC500" s="49"/>
      <c r="BD500" s="49"/>
      <c r="BE500" s="49"/>
      <c r="BF500" s="49"/>
      <c r="BG500" s="49"/>
      <c r="BH500" s="49"/>
      <c r="BI500" s="49"/>
      <c r="BJ500" s="49"/>
      <c r="BK500" s="49"/>
      <c r="BL500" s="49"/>
      <c r="BM500" s="49"/>
      <c r="BN500" s="49"/>
      <c r="BO500" s="62"/>
      <c r="BP500" s="62"/>
    </row>
    <row r="501" spans="6:68" s="45" customFormat="1" x14ac:dyDescent="0.35">
      <c r="F501" s="46"/>
      <c r="G501" s="46"/>
      <c r="H501" s="46"/>
      <c r="I501" s="46"/>
      <c r="J501" s="46"/>
      <c r="L501" s="49"/>
      <c r="M501" s="49"/>
      <c r="N501" s="49"/>
      <c r="O501" s="49"/>
      <c r="P501" s="49"/>
      <c r="Q501" s="49"/>
      <c r="R501" s="49"/>
      <c r="S501" s="49"/>
      <c r="T501" s="49"/>
      <c r="U501" s="49"/>
      <c r="V501" s="49"/>
      <c r="W501" s="49"/>
      <c r="X501" s="49"/>
      <c r="Y501" s="49"/>
      <c r="Z501" s="49"/>
      <c r="AA501" s="49"/>
      <c r="AB501" s="49"/>
      <c r="AC501" s="49"/>
      <c r="AD501" s="49"/>
      <c r="AE501" s="49"/>
      <c r="AF501" s="49"/>
      <c r="AG501" s="49"/>
      <c r="AH501" s="49"/>
      <c r="AI501" s="49"/>
      <c r="AJ501" s="49"/>
      <c r="AK501" s="49"/>
      <c r="AL501" s="49"/>
      <c r="AM501" s="49"/>
      <c r="AN501" s="49"/>
      <c r="AO501" s="49"/>
      <c r="AP501" s="49"/>
      <c r="AQ501" s="49"/>
      <c r="AR501" s="49"/>
      <c r="AS501" s="49"/>
      <c r="AT501" s="49"/>
      <c r="AU501" s="49"/>
      <c r="AV501" s="49"/>
      <c r="AW501" s="49"/>
      <c r="AX501" s="49"/>
      <c r="AY501" s="49"/>
      <c r="AZ501" s="49"/>
      <c r="BA501" s="49"/>
      <c r="BB501" s="49"/>
      <c r="BC501" s="49"/>
      <c r="BD501" s="49"/>
      <c r="BE501" s="49"/>
      <c r="BF501" s="49"/>
      <c r="BG501" s="49"/>
      <c r="BH501" s="49"/>
      <c r="BI501" s="49"/>
      <c r="BJ501" s="49"/>
      <c r="BK501" s="49"/>
      <c r="BL501" s="49"/>
      <c r="BM501" s="49"/>
      <c r="BN501" s="49"/>
      <c r="BO501" s="62"/>
      <c r="BP501" s="62"/>
    </row>
    <row r="502" spans="6:68" s="45" customFormat="1" x14ac:dyDescent="0.35">
      <c r="F502" s="46"/>
      <c r="G502" s="46"/>
      <c r="H502" s="46"/>
      <c r="I502" s="46"/>
      <c r="J502" s="46"/>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62"/>
      <c r="BP502" s="62"/>
    </row>
    <row r="503" spans="6:68" s="45" customFormat="1" x14ac:dyDescent="0.35">
      <c r="F503" s="46"/>
      <c r="G503" s="46"/>
      <c r="H503" s="46"/>
      <c r="I503" s="46"/>
      <c r="J503" s="46"/>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62"/>
      <c r="BP503" s="62"/>
    </row>
    <row r="504" spans="6:68" s="45" customFormat="1" x14ac:dyDescent="0.35">
      <c r="F504" s="46"/>
      <c r="G504" s="46"/>
      <c r="H504" s="46"/>
      <c r="I504" s="46"/>
      <c r="J504" s="46"/>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62"/>
      <c r="BP504" s="62"/>
    </row>
    <row r="505" spans="6:68" s="45" customFormat="1" x14ac:dyDescent="0.35">
      <c r="F505" s="46"/>
      <c r="G505" s="46"/>
      <c r="H505" s="46"/>
      <c r="I505" s="46"/>
      <c r="J505" s="46"/>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62"/>
      <c r="BP505" s="62"/>
    </row>
    <row r="506" spans="6:68" s="45" customFormat="1" x14ac:dyDescent="0.35">
      <c r="F506" s="46"/>
      <c r="G506" s="46"/>
      <c r="H506" s="46"/>
      <c r="I506" s="46"/>
      <c r="J506" s="46"/>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62"/>
      <c r="BP506" s="62"/>
    </row>
    <row r="507" spans="6:68" s="45" customFormat="1" x14ac:dyDescent="0.35">
      <c r="F507" s="46"/>
      <c r="G507" s="46"/>
      <c r="H507" s="46"/>
      <c r="I507" s="46"/>
      <c r="J507" s="46"/>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62"/>
      <c r="BP507" s="62"/>
    </row>
    <row r="508" spans="6:68" s="45" customFormat="1" x14ac:dyDescent="0.35">
      <c r="F508" s="46"/>
      <c r="G508" s="46"/>
      <c r="H508" s="46"/>
      <c r="I508" s="46"/>
      <c r="J508" s="46"/>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62"/>
      <c r="BP508" s="62"/>
    </row>
    <row r="509" spans="6:68" s="45" customFormat="1" x14ac:dyDescent="0.35">
      <c r="F509" s="46"/>
      <c r="G509" s="46"/>
      <c r="H509" s="46"/>
      <c r="I509" s="46"/>
      <c r="J509" s="46"/>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62"/>
      <c r="BP509" s="62"/>
    </row>
    <row r="510" spans="6:68" s="45" customFormat="1" x14ac:dyDescent="0.35">
      <c r="F510" s="46"/>
      <c r="G510" s="46"/>
      <c r="H510" s="46"/>
      <c r="I510" s="46"/>
      <c r="J510" s="46"/>
      <c r="L510" s="49"/>
      <c r="M510" s="49"/>
      <c r="N510" s="49"/>
      <c r="O510" s="49"/>
      <c r="P510" s="49"/>
      <c r="Q510" s="49"/>
      <c r="R510" s="49"/>
      <c r="S510" s="49"/>
      <c r="T510" s="49"/>
      <c r="U510" s="49"/>
      <c r="V510" s="49"/>
      <c r="W510" s="49"/>
      <c r="X510" s="49"/>
      <c r="Y510" s="49"/>
      <c r="Z510" s="49"/>
      <c r="AA510" s="49"/>
      <c r="AB510" s="49"/>
      <c r="AC510" s="49"/>
      <c r="AD510" s="49"/>
      <c r="AE510" s="49"/>
      <c r="AF510" s="49"/>
      <c r="AG510" s="49"/>
      <c r="AH510" s="49"/>
      <c r="AI510" s="49"/>
      <c r="AJ510" s="49"/>
      <c r="AK510" s="49"/>
      <c r="AL510" s="49"/>
      <c r="AM510" s="49"/>
      <c r="AN510" s="49"/>
      <c r="AO510" s="49"/>
      <c r="AP510" s="49"/>
      <c r="AQ510" s="49"/>
      <c r="AR510" s="49"/>
      <c r="AS510" s="49"/>
      <c r="AT510" s="49"/>
      <c r="AU510" s="49"/>
      <c r="AV510" s="49"/>
      <c r="AW510" s="49"/>
      <c r="AX510" s="49"/>
      <c r="AY510" s="49"/>
      <c r="AZ510" s="49"/>
      <c r="BA510" s="49"/>
      <c r="BB510" s="49"/>
      <c r="BC510" s="49"/>
      <c r="BD510" s="49"/>
      <c r="BE510" s="49"/>
      <c r="BF510" s="49"/>
      <c r="BG510" s="49"/>
      <c r="BH510" s="49"/>
      <c r="BI510" s="49"/>
      <c r="BJ510" s="49"/>
      <c r="BK510" s="49"/>
      <c r="BL510" s="49"/>
      <c r="BM510" s="49"/>
      <c r="BN510" s="49"/>
      <c r="BO510" s="62"/>
      <c r="BP510" s="62"/>
    </row>
    <row r="511" spans="6:68" s="45" customFormat="1" x14ac:dyDescent="0.35">
      <c r="F511" s="46"/>
      <c r="G511" s="46"/>
      <c r="H511" s="46"/>
      <c r="I511" s="46"/>
      <c r="J511" s="46"/>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62"/>
      <c r="BP511" s="62"/>
    </row>
    <row r="512" spans="6:68" s="45" customFormat="1" x14ac:dyDescent="0.35">
      <c r="F512" s="46"/>
      <c r="G512" s="46"/>
      <c r="H512" s="46"/>
      <c r="I512" s="46"/>
      <c r="J512" s="46"/>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62"/>
      <c r="BP512" s="62"/>
    </row>
    <row r="513" spans="6:68" s="45" customFormat="1" x14ac:dyDescent="0.35">
      <c r="F513" s="46"/>
      <c r="G513" s="46"/>
      <c r="H513" s="46"/>
      <c r="I513" s="46"/>
      <c r="J513" s="46"/>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62"/>
      <c r="BP513" s="62"/>
    </row>
    <row r="514" spans="6:68" s="45" customFormat="1" x14ac:dyDescent="0.35">
      <c r="F514" s="46"/>
      <c r="G514" s="46"/>
      <c r="H514" s="46"/>
      <c r="I514" s="46"/>
      <c r="J514" s="46"/>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62"/>
      <c r="BP514" s="62"/>
    </row>
    <row r="515" spans="6:68" s="45" customFormat="1" x14ac:dyDescent="0.35">
      <c r="F515" s="46"/>
      <c r="G515" s="46"/>
      <c r="H515" s="46"/>
      <c r="I515" s="46"/>
      <c r="J515" s="46"/>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62"/>
      <c r="BP515" s="62"/>
    </row>
    <row r="516" spans="6:68" s="45" customFormat="1" x14ac:dyDescent="0.35">
      <c r="F516" s="46"/>
      <c r="G516" s="46"/>
      <c r="H516" s="46"/>
      <c r="I516" s="46"/>
      <c r="J516" s="46"/>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62"/>
      <c r="BP516" s="62"/>
    </row>
    <row r="517" spans="6:68" s="45" customFormat="1" x14ac:dyDescent="0.35">
      <c r="F517" s="46"/>
      <c r="G517" s="46"/>
      <c r="H517" s="46"/>
      <c r="I517" s="46"/>
      <c r="J517" s="46"/>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62"/>
      <c r="BP517" s="62"/>
    </row>
    <row r="518" spans="6:68" s="45" customFormat="1" x14ac:dyDescent="0.35">
      <c r="F518" s="46"/>
      <c r="G518" s="46"/>
      <c r="H518" s="46"/>
      <c r="I518" s="46"/>
      <c r="J518" s="46"/>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62"/>
      <c r="BP518" s="62"/>
    </row>
    <row r="519" spans="6:68" s="45" customFormat="1" x14ac:dyDescent="0.35">
      <c r="F519" s="46"/>
      <c r="G519" s="46"/>
      <c r="H519" s="46"/>
      <c r="I519" s="46"/>
      <c r="J519" s="46"/>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62"/>
      <c r="BP519" s="62"/>
    </row>
    <row r="520" spans="6:68" s="45" customFormat="1" x14ac:dyDescent="0.35">
      <c r="F520" s="46"/>
      <c r="G520" s="46"/>
      <c r="H520" s="46"/>
      <c r="I520" s="46"/>
      <c r="J520" s="46"/>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62"/>
      <c r="BP520" s="62"/>
    </row>
    <row r="521" spans="6:68" s="45" customFormat="1" x14ac:dyDescent="0.35">
      <c r="F521" s="46"/>
      <c r="G521" s="46"/>
      <c r="H521" s="46"/>
      <c r="I521" s="46"/>
      <c r="J521" s="46"/>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62"/>
      <c r="BP521" s="62"/>
    </row>
    <row r="522" spans="6:68" s="45" customFormat="1" x14ac:dyDescent="0.35">
      <c r="F522" s="46"/>
      <c r="G522" s="46"/>
      <c r="H522" s="46"/>
      <c r="I522" s="46"/>
      <c r="J522" s="46"/>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62"/>
      <c r="BP522" s="62"/>
    </row>
    <row r="523" spans="6:68" s="45" customFormat="1" x14ac:dyDescent="0.35">
      <c r="F523" s="46"/>
      <c r="G523" s="46"/>
      <c r="H523" s="46"/>
      <c r="I523" s="46"/>
      <c r="J523" s="46"/>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62"/>
      <c r="BP523" s="62"/>
    </row>
    <row r="524" spans="6:68" s="45" customFormat="1" x14ac:dyDescent="0.35">
      <c r="F524" s="46"/>
      <c r="G524" s="46"/>
      <c r="H524" s="46"/>
      <c r="I524" s="46"/>
      <c r="J524" s="46"/>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62"/>
      <c r="BP524" s="62"/>
    </row>
    <row r="525" spans="6:68" s="45" customFormat="1" x14ac:dyDescent="0.35">
      <c r="F525" s="46"/>
      <c r="G525" s="46"/>
      <c r="H525" s="46"/>
      <c r="I525" s="46"/>
      <c r="J525" s="46"/>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62"/>
      <c r="BP525" s="62"/>
    </row>
    <row r="526" spans="6:68" s="45" customFormat="1" x14ac:dyDescent="0.35">
      <c r="F526" s="46"/>
      <c r="G526" s="46"/>
      <c r="H526" s="46"/>
      <c r="I526" s="46"/>
      <c r="J526" s="46"/>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62"/>
      <c r="BP526" s="62"/>
    </row>
    <row r="527" spans="6:68" s="45" customFormat="1" x14ac:dyDescent="0.35">
      <c r="F527" s="46"/>
      <c r="G527" s="46"/>
      <c r="H527" s="46"/>
      <c r="I527" s="46"/>
      <c r="J527" s="46"/>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62"/>
      <c r="BP527" s="62"/>
    </row>
    <row r="528" spans="6:68" s="45" customFormat="1" x14ac:dyDescent="0.35">
      <c r="F528" s="46"/>
      <c r="G528" s="46"/>
      <c r="H528" s="46"/>
      <c r="I528" s="46"/>
      <c r="J528" s="46"/>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62"/>
      <c r="BP528" s="62"/>
    </row>
    <row r="529" spans="6:68" s="45" customFormat="1" x14ac:dyDescent="0.35">
      <c r="F529" s="46"/>
      <c r="G529" s="46"/>
      <c r="H529" s="46"/>
      <c r="I529" s="46"/>
      <c r="J529" s="46"/>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62"/>
      <c r="BP529" s="62"/>
    </row>
    <row r="530" spans="6:68" s="45" customFormat="1" x14ac:dyDescent="0.35">
      <c r="F530" s="46"/>
      <c r="G530" s="46"/>
      <c r="H530" s="46"/>
      <c r="I530" s="46"/>
      <c r="J530" s="46"/>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62"/>
      <c r="BP530" s="62"/>
    </row>
    <row r="531" spans="6:68" s="45" customFormat="1" x14ac:dyDescent="0.35">
      <c r="F531" s="46"/>
      <c r="G531" s="46"/>
      <c r="H531" s="46"/>
      <c r="I531" s="46"/>
      <c r="J531" s="46"/>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62"/>
      <c r="BP531" s="62"/>
    </row>
    <row r="532" spans="6:68" s="45" customFormat="1" x14ac:dyDescent="0.35">
      <c r="F532" s="46"/>
      <c r="G532" s="46"/>
      <c r="H532" s="46"/>
      <c r="I532" s="46"/>
      <c r="J532" s="46"/>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62"/>
      <c r="BP532" s="62"/>
    </row>
    <row r="533" spans="6:68" s="45" customFormat="1" x14ac:dyDescent="0.35">
      <c r="F533" s="46"/>
      <c r="G533" s="46"/>
      <c r="H533" s="46"/>
      <c r="I533" s="46"/>
      <c r="J533" s="46"/>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62"/>
      <c r="BP533" s="62"/>
    </row>
    <row r="534" spans="6:68" s="45" customFormat="1" x14ac:dyDescent="0.35">
      <c r="F534" s="46"/>
      <c r="G534" s="46"/>
      <c r="H534" s="46"/>
      <c r="I534" s="46"/>
      <c r="J534" s="46"/>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62"/>
      <c r="BP534" s="62"/>
    </row>
    <row r="535" spans="6:68" s="45" customFormat="1" x14ac:dyDescent="0.35">
      <c r="F535" s="46"/>
      <c r="G535" s="46"/>
      <c r="H535" s="46"/>
      <c r="I535" s="46"/>
      <c r="J535" s="46"/>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62"/>
      <c r="BP535" s="62"/>
    </row>
    <row r="536" spans="6:68" s="45" customFormat="1" x14ac:dyDescent="0.35">
      <c r="F536" s="46"/>
      <c r="G536" s="46"/>
      <c r="H536" s="46"/>
      <c r="I536" s="46"/>
      <c r="J536" s="46"/>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62"/>
      <c r="BP536" s="62"/>
    </row>
    <row r="537" spans="6:68" s="45" customFormat="1" x14ac:dyDescent="0.35">
      <c r="F537" s="46"/>
      <c r="G537" s="46"/>
      <c r="H537" s="46"/>
      <c r="I537" s="46"/>
      <c r="J537" s="46"/>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62"/>
      <c r="BP537" s="62"/>
    </row>
    <row r="538" spans="6:68" s="45" customFormat="1" x14ac:dyDescent="0.35">
      <c r="F538" s="46"/>
      <c r="G538" s="46"/>
      <c r="H538" s="46"/>
      <c r="I538" s="46"/>
      <c r="J538" s="46"/>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62"/>
      <c r="BP538" s="62"/>
    </row>
    <row r="539" spans="6:68" s="45" customFormat="1" x14ac:dyDescent="0.35">
      <c r="F539" s="46"/>
      <c r="G539" s="46"/>
      <c r="H539" s="46"/>
      <c r="I539" s="46"/>
      <c r="J539" s="46"/>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62"/>
      <c r="BP539" s="62"/>
    </row>
    <row r="540" spans="6:68" s="45" customFormat="1" x14ac:dyDescent="0.35">
      <c r="F540" s="46"/>
      <c r="G540" s="46"/>
      <c r="H540" s="46"/>
      <c r="I540" s="46"/>
      <c r="J540" s="46"/>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62"/>
      <c r="BP540" s="62"/>
    </row>
    <row r="541" spans="6:68" s="45" customFormat="1" x14ac:dyDescent="0.35">
      <c r="F541" s="46"/>
      <c r="G541" s="46"/>
      <c r="H541" s="46"/>
      <c r="I541" s="46"/>
      <c r="J541" s="46"/>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62"/>
      <c r="BP541" s="62"/>
    </row>
    <row r="542" spans="6:68" s="45" customFormat="1" x14ac:dyDescent="0.35">
      <c r="F542" s="46"/>
      <c r="G542" s="46"/>
      <c r="H542" s="46"/>
      <c r="I542" s="46"/>
      <c r="J542" s="46"/>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62"/>
      <c r="BP542" s="62"/>
    </row>
    <row r="543" spans="6:68" s="45" customFormat="1" x14ac:dyDescent="0.35">
      <c r="F543" s="46"/>
      <c r="G543" s="46"/>
      <c r="H543" s="46"/>
      <c r="I543" s="46"/>
      <c r="J543" s="46"/>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62"/>
      <c r="BP543" s="62"/>
    </row>
    <row r="544" spans="6:68" s="45" customFormat="1" x14ac:dyDescent="0.35">
      <c r="F544" s="46"/>
      <c r="G544" s="46"/>
      <c r="H544" s="46"/>
      <c r="I544" s="46"/>
      <c r="J544" s="46"/>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62"/>
      <c r="BP544" s="62"/>
    </row>
    <row r="545" spans="6:68" s="45" customFormat="1" x14ac:dyDescent="0.35">
      <c r="F545" s="46"/>
      <c r="G545" s="46"/>
      <c r="H545" s="46"/>
      <c r="I545" s="46"/>
      <c r="J545" s="46"/>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62"/>
      <c r="BP545" s="62"/>
    </row>
    <row r="546" spans="6:68" s="45" customFormat="1" x14ac:dyDescent="0.35">
      <c r="F546" s="46"/>
      <c r="G546" s="46"/>
      <c r="H546" s="46"/>
      <c r="I546" s="46"/>
      <c r="J546" s="46"/>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62"/>
      <c r="BP546" s="62"/>
    </row>
    <row r="547" spans="6:68" s="45" customFormat="1" x14ac:dyDescent="0.35">
      <c r="F547" s="46"/>
      <c r="G547" s="46"/>
      <c r="H547" s="46"/>
      <c r="I547" s="46"/>
      <c r="J547" s="46"/>
      <c r="L547" s="49"/>
      <c r="M547" s="49"/>
      <c r="N547" s="49"/>
      <c r="O547" s="49"/>
      <c r="P547" s="49"/>
      <c r="Q547" s="49"/>
      <c r="R547" s="49"/>
      <c r="S547" s="49"/>
      <c r="T547" s="49"/>
      <c r="U547" s="49"/>
      <c r="V547" s="49"/>
      <c r="W547" s="49"/>
      <c r="X547" s="49"/>
      <c r="Y547" s="49"/>
      <c r="Z547" s="49"/>
      <c r="AA547" s="49"/>
      <c r="AB547" s="49"/>
      <c r="AC547" s="49"/>
      <c r="AD547" s="49"/>
      <c r="AE547" s="49"/>
      <c r="AF547" s="49"/>
      <c r="AG547" s="49"/>
      <c r="AH547" s="49"/>
      <c r="AI547" s="49"/>
      <c r="AJ547" s="49"/>
      <c r="AK547" s="49"/>
      <c r="AL547" s="49"/>
      <c r="AM547" s="49"/>
      <c r="AN547" s="49"/>
      <c r="AO547" s="49"/>
      <c r="AP547" s="49"/>
      <c r="AQ547" s="49"/>
      <c r="AR547" s="49"/>
      <c r="AS547" s="49"/>
      <c r="AT547" s="49"/>
      <c r="AU547" s="49"/>
      <c r="AV547" s="49"/>
      <c r="AW547" s="49"/>
      <c r="AX547" s="49"/>
      <c r="AY547" s="49"/>
      <c r="AZ547" s="49"/>
      <c r="BA547" s="49"/>
      <c r="BB547" s="49"/>
      <c r="BC547" s="49"/>
      <c r="BD547" s="49"/>
      <c r="BE547" s="49"/>
      <c r="BF547" s="49"/>
      <c r="BG547" s="49"/>
      <c r="BH547" s="49"/>
      <c r="BI547" s="49"/>
      <c r="BJ547" s="49"/>
      <c r="BK547" s="49"/>
      <c r="BL547" s="49"/>
      <c r="BM547" s="49"/>
      <c r="BN547" s="49"/>
      <c r="BO547" s="62"/>
      <c r="BP547" s="62"/>
    </row>
    <row r="548" spans="6:68" s="45" customFormat="1" x14ac:dyDescent="0.35">
      <c r="F548" s="46"/>
      <c r="G548" s="46"/>
      <c r="H548" s="46"/>
      <c r="I548" s="46"/>
      <c r="J548" s="46"/>
      <c r="L548" s="49"/>
      <c r="M548" s="49"/>
      <c r="N548" s="49"/>
      <c r="O548" s="49"/>
      <c r="P548" s="49"/>
      <c r="Q548" s="49"/>
      <c r="R548" s="49"/>
      <c r="S548" s="49"/>
      <c r="T548" s="49"/>
      <c r="U548" s="49"/>
      <c r="V548" s="49"/>
      <c r="W548" s="49"/>
      <c r="X548" s="49"/>
      <c r="Y548" s="49"/>
      <c r="Z548" s="49"/>
      <c r="AA548" s="49"/>
      <c r="AB548" s="49"/>
      <c r="AC548" s="49"/>
      <c r="AD548" s="49"/>
      <c r="AE548" s="49"/>
      <c r="AF548" s="49"/>
      <c r="AG548" s="49"/>
      <c r="AH548" s="49"/>
      <c r="AI548" s="49"/>
      <c r="AJ548" s="49"/>
      <c r="AK548" s="49"/>
      <c r="AL548" s="49"/>
      <c r="AM548" s="49"/>
      <c r="AN548" s="49"/>
      <c r="AO548" s="49"/>
      <c r="AP548" s="49"/>
      <c r="AQ548" s="49"/>
      <c r="AR548" s="49"/>
      <c r="AS548" s="49"/>
      <c r="AT548" s="49"/>
      <c r="AU548" s="49"/>
      <c r="AV548" s="49"/>
      <c r="AW548" s="49"/>
      <c r="AX548" s="49"/>
      <c r="AY548" s="49"/>
      <c r="AZ548" s="49"/>
      <c r="BA548" s="49"/>
      <c r="BB548" s="49"/>
      <c r="BC548" s="49"/>
      <c r="BD548" s="49"/>
      <c r="BE548" s="49"/>
      <c r="BF548" s="49"/>
      <c r="BG548" s="49"/>
      <c r="BH548" s="49"/>
      <c r="BI548" s="49"/>
      <c r="BJ548" s="49"/>
      <c r="BK548" s="49"/>
      <c r="BL548" s="49"/>
      <c r="BM548" s="49"/>
      <c r="BN548" s="49"/>
      <c r="BO548" s="62"/>
      <c r="BP548" s="62"/>
    </row>
    <row r="549" spans="6:68" s="45" customFormat="1" x14ac:dyDescent="0.35">
      <c r="F549" s="46"/>
      <c r="G549" s="46"/>
      <c r="H549" s="46"/>
      <c r="I549" s="46"/>
      <c r="J549" s="46"/>
      <c r="L549" s="49"/>
      <c r="M549" s="49"/>
      <c r="N549" s="49"/>
      <c r="O549" s="49"/>
      <c r="P549" s="49"/>
      <c r="Q549" s="49"/>
      <c r="R549" s="49"/>
      <c r="S549" s="49"/>
      <c r="T549" s="49"/>
      <c r="U549" s="49"/>
      <c r="V549" s="49"/>
      <c r="W549" s="49"/>
      <c r="X549" s="49"/>
      <c r="Y549" s="49"/>
      <c r="Z549" s="49"/>
      <c r="AA549" s="49"/>
      <c r="AB549" s="49"/>
      <c r="AC549" s="49"/>
      <c r="AD549" s="49"/>
      <c r="AE549" s="49"/>
      <c r="AF549" s="49"/>
      <c r="AG549" s="49"/>
      <c r="AH549" s="49"/>
      <c r="AI549" s="49"/>
      <c r="AJ549" s="49"/>
      <c r="AK549" s="49"/>
      <c r="AL549" s="49"/>
      <c r="AM549" s="49"/>
      <c r="AN549" s="49"/>
      <c r="AO549" s="49"/>
      <c r="AP549" s="49"/>
      <c r="AQ549" s="49"/>
      <c r="AR549" s="49"/>
      <c r="AS549" s="49"/>
      <c r="AT549" s="49"/>
      <c r="AU549" s="49"/>
      <c r="AV549" s="49"/>
      <c r="AW549" s="49"/>
      <c r="AX549" s="49"/>
      <c r="AY549" s="49"/>
      <c r="AZ549" s="49"/>
      <c r="BA549" s="49"/>
      <c r="BB549" s="49"/>
      <c r="BC549" s="49"/>
      <c r="BD549" s="49"/>
      <c r="BE549" s="49"/>
      <c r="BF549" s="49"/>
      <c r="BG549" s="49"/>
      <c r="BH549" s="49"/>
      <c r="BI549" s="49"/>
      <c r="BJ549" s="49"/>
      <c r="BK549" s="49"/>
      <c r="BL549" s="49"/>
      <c r="BM549" s="49"/>
      <c r="BN549" s="49"/>
      <c r="BO549" s="62"/>
      <c r="BP549" s="62"/>
    </row>
    <row r="550" spans="6:68" s="45" customFormat="1" x14ac:dyDescent="0.35">
      <c r="F550" s="46"/>
      <c r="G550" s="46"/>
      <c r="H550" s="46"/>
      <c r="I550" s="46"/>
      <c r="J550" s="46"/>
      <c r="L550" s="49"/>
      <c r="M550" s="49"/>
      <c r="N550" s="49"/>
      <c r="O550" s="49"/>
      <c r="P550" s="49"/>
      <c r="Q550" s="49"/>
      <c r="R550" s="49"/>
      <c r="S550" s="49"/>
      <c r="T550" s="49"/>
      <c r="U550" s="49"/>
      <c r="V550" s="49"/>
      <c r="W550" s="49"/>
      <c r="X550" s="49"/>
      <c r="Y550" s="49"/>
      <c r="Z550" s="49"/>
      <c r="AA550" s="49"/>
      <c r="AB550" s="49"/>
      <c r="AC550" s="49"/>
      <c r="AD550" s="49"/>
      <c r="AE550" s="49"/>
      <c r="AF550" s="49"/>
      <c r="AG550" s="49"/>
      <c r="AH550" s="49"/>
      <c r="AI550" s="49"/>
      <c r="AJ550" s="49"/>
      <c r="AK550" s="49"/>
      <c r="AL550" s="49"/>
      <c r="AM550" s="49"/>
      <c r="AN550" s="49"/>
      <c r="AO550" s="49"/>
      <c r="AP550" s="49"/>
      <c r="AQ550" s="49"/>
      <c r="AR550" s="49"/>
      <c r="AS550" s="49"/>
      <c r="AT550" s="49"/>
      <c r="AU550" s="49"/>
      <c r="AV550" s="49"/>
      <c r="AW550" s="49"/>
      <c r="AX550" s="49"/>
      <c r="AY550" s="49"/>
      <c r="AZ550" s="49"/>
      <c r="BA550" s="49"/>
      <c r="BB550" s="49"/>
      <c r="BC550" s="49"/>
      <c r="BD550" s="49"/>
      <c r="BE550" s="49"/>
      <c r="BF550" s="49"/>
      <c r="BG550" s="49"/>
      <c r="BH550" s="49"/>
      <c r="BI550" s="49"/>
      <c r="BJ550" s="49"/>
      <c r="BK550" s="49"/>
      <c r="BL550" s="49"/>
      <c r="BM550" s="49"/>
      <c r="BN550" s="49"/>
      <c r="BO550" s="62"/>
      <c r="BP550" s="62"/>
    </row>
    <row r="551" spans="6:68" s="45" customFormat="1" x14ac:dyDescent="0.35">
      <c r="F551" s="46"/>
      <c r="G551" s="46"/>
      <c r="H551" s="46"/>
      <c r="I551" s="46"/>
      <c r="J551" s="46"/>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49"/>
      <c r="AR551" s="49"/>
      <c r="AS551" s="49"/>
      <c r="AT551" s="49"/>
      <c r="AU551" s="49"/>
      <c r="AV551" s="49"/>
      <c r="AW551" s="49"/>
      <c r="AX551" s="49"/>
      <c r="AY551" s="49"/>
      <c r="AZ551" s="49"/>
      <c r="BA551" s="49"/>
      <c r="BB551" s="49"/>
      <c r="BC551" s="49"/>
      <c r="BD551" s="49"/>
      <c r="BE551" s="49"/>
      <c r="BF551" s="49"/>
      <c r="BG551" s="49"/>
      <c r="BH551" s="49"/>
      <c r="BI551" s="49"/>
      <c r="BJ551" s="49"/>
      <c r="BK551" s="49"/>
      <c r="BL551" s="49"/>
      <c r="BM551" s="49"/>
      <c r="BN551" s="49"/>
      <c r="BO551" s="62"/>
      <c r="BP551" s="62"/>
    </row>
    <row r="552" spans="6:68" s="45" customFormat="1" x14ac:dyDescent="0.35">
      <c r="F552" s="46"/>
      <c r="G552" s="46"/>
      <c r="H552" s="46"/>
      <c r="I552" s="46"/>
      <c r="J552" s="46"/>
      <c r="L552" s="49"/>
      <c r="M552" s="49"/>
      <c r="N552" s="49"/>
      <c r="O552" s="49"/>
      <c r="P552" s="49"/>
      <c r="Q552" s="49"/>
      <c r="R552" s="49"/>
      <c r="S552" s="49"/>
      <c r="T552" s="49"/>
      <c r="U552" s="49"/>
      <c r="V552" s="49"/>
      <c r="W552" s="49"/>
      <c r="X552" s="49"/>
      <c r="Y552" s="49"/>
      <c r="Z552" s="49"/>
      <c r="AA552" s="49"/>
      <c r="AB552" s="49"/>
      <c r="AC552" s="49"/>
      <c r="AD552" s="49"/>
      <c r="AE552" s="49"/>
      <c r="AF552" s="49"/>
      <c r="AG552" s="49"/>
      <c r="AH552" s="49"/>
      <c r="AI552" s="49"/>
      <c r="AJ552" s="49"/>
      <c r="AK552" s="49"/>
      <c r="AL552" s="49"/>
      <c r="AM552" s="49"/>
      <c r="AN552" s="49"/>
      <c r="AO552" s="49"/>
      <c r="AP552" s="49"/>
      <c r="AQ552" s="49"/>
      <c r="AR552" s="49"/>
      <c r="AS552" s="49"/>
      <c r="AT552" s="49"/>
      <c r="AU552" s="49"/>
      <c r="AV552" s="49"/>
      <c r="AW552" s="49"/>
      <c r="AX552" s="49"/>
      <c r="AY552" s="49"/>
      <c r="AZ552" s="49"/>
      <c r="BA552" s="49"/>
      <c r="BB552" s="49"/>
      <c r="BC552" s="49"/>
      <c r="BD552" s="49"/>
      <c r="BE552" s="49"/>
      <c r="BF552" s="49"/>
      <c r="BG552" s="49"/>
      <c r="BH552" s="49"/>
      <c r="BI552" s="49"/>
      <c r="BJ552" s="49"/>
      <c r="BK552" s="49"/>
      <c r="BL552" s="49"/>
      <c r="BM552" s="49"/>
      <c r="BN552" s="49"/>
      <c r="BO552" s="62"/>
      <c r="BP552" s="62"/>
    </row>
    <row r="553" spans="6:68" s="45" customFormat="1" x14ac:dyDescent="0.35">
      <c r="F553" s="46"/>
      <c r="G553" s="46"/>
      <c r="H553" s="46"/>
      <c r="I553" s="46"/>
      <c r="J553" s="46"/>
      <c r="L553" s="49"/>
      <c r="M553" s="49"/>
      <c r="N553" s="49"/>
      <c r="O553" s="49"/>
      <c r="P553" s="49"/>
      <c r="Q553" s="49"/>
      <c r="R553" s="49"/>
      <c r="S553" s="49"/>
      <c r="T553" s="49"/>
      <c r="U553" s="49"/>
      <c r="V553" s="49"/>
      <c r="W553" s="49"/>
      <c r="X553" s="49"/>
      <c r="Y553" s="49"/>
      <c r="Z553" s="49"/>
      <c r="AA553" s="49"/>
      <c r="AB553" s="49"/>
      <c r="AC553" s="49"/>
      <c r="AD553" s="49"/>
      <c r="AE553" s="49"/>
      <c r="AF553" s="49"/>
      <c r="AG553" s="49"/>
      <c r="AH553" s="49"/>
      <c r="AI553" s="49"/>
      <c r="AJ553" s="49"/>
      <c r="AK553" s="49"/>
      <c r="AL553" s="49"/>
      <c r="AM553" s="49"/>
      <c r="AN553" s="49"/>
      <c r="AO553" s="49"/>
      <c r="AP553" s="49"/>
      <c r="AQ553" s="49"/>
      <c r="AR553" s="49"/>
      <c r="AS553" s="49"/>
      <c r="AT553" s="49"/>
      <c r="AU553" s="49"/>
      <c r="AV553" s="49"/>
      <c r="AW553" s="49"/>
      <c r="AX553" s="49"/>
      <c r="AY553" s="49"/>
      <c r="AZ553" s="49"/>
      <c r="BA553" s="49"/>
      <c r="BB553" s="49"/>
      <c r="BC553" s="49"/>
      <c r="BD553" s="49"/>
      <c r="BE553" s="49"/>
      <c r="BF553" s="49"/>
      <c r="BG553" s="49"/>
      <c r="BH553" s="49"/>
      <c r="BI553" s="49"/>
      <c r="BJ553" s="49"/>
      <c r="BK553" s="49"/>
      <c r="BL553" s="49"/>
      <c r="BM553" s="49"/>
      <c r="BN553" s="49"/>
      <c r="BO553" s="62"/>
      <c r="BP553" s="62"/>
    </row>
    <row r="554" spans="6:68" s="45" customFormat="1" x14ac:dyDescent="0.35">
      <c r="F554" s="46"/>
      <c r="G554" s="46"/>
      <c r="H554" s="46"/>
      <c r="I554" s="46"/>
      <c r="J554" s="46"/>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62"/>
      <c r="BP554" s="62"/>
    </row>
    <row r="555" spans="6:68" s="45" customFormat="1" x14ac:dyDescent="0.35">
      <c r="F555" s="46"/>
      <c r="G555" s="46"/>
      <c r="H555" s="46"/>
      <c r="I555" s="46"/>
      <c r="J555" s="46"/>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62"/>
      <c r="BP555" s="62"/>
    </row>
    <row r="556" spans="6:68" s="45" customFormat="1" x14ac:dyDescent="0.35">
      <c r="F556" s="46"/>
      <c r="G556" s="46"/>
      <c r="H556" s="46"/>
      <c r="I556" s="46"/>
      <c r="J556" s="46"/>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62"/>
      <c r="BP556" s="62"/>
    </row>
    <row r="557" spans="6:68" s="45" customFormat="1" x14ac:dyDescent="0.35">
      <c r="F557" s="46"/>
      <c r="G557" s="46"/>
      <c r="H557" s="46"/>
      <c r="I557" s="46"/>
      <c r="J557" s="46"/>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62"/>
      <c r="BP557" s="62"/>
    </row>
    <row r="558" spans="6:68" s="45" customFormat="1" x14ac:dyDescent="0.35">
      <c r="F558" s="46"/>
      <c r="G558" s="46"/>
      <c r="H558" s="46"/>
      <c r="I558" s="46"/>
      <c r="J558" s="46"/>
      <c r="L558" s="49"/>
      <c r="M558" s="49"/>
      <c r="N558" s="49"/>
      <c r="O558" s="49"/>
      <c r="P558" s="49"/>
      <c r="Q558" s="49"/>
      <c r="R558" s="49"/>
      <c r="S558" s="49"/>
      <c r="T558" s="49"/>
      <c r="U558" s="49"/>
      <c r="V558" s="49"/>
      <c r="W558" s="49"/>
      <c r="X558" s="49"/>
      <c r="Y558" s="49"/>
      <c r="Z558" s="49"/>
      <c r="AA558" s="49"/>
      <c r="AB558" s="49"/>
      <c r="AC558" s="49"/>
      <c r="AD558" s="49"/>
      <c r="AE558" s="49"/>
      <c r="AF558" s="49"/>
      <c r="AG558" s="49"/>
      <c r="AH558" s="49"/>
      <c r="AI558" s="49"/>
      <c r="AJ558" s="49"/>
      <c r="AK558" s="49"/>
      <c r="AL558" s="49"/>
      <c r="AM558" s="49"/>
      <c r="AN558" s="49"/>
      <c r="AO558" s="49"/>
      <c r="AP558" s="49"/>
      <c r="AQ558" s="49"/>
      <c r="AR558" s="49"/>
      <c r="AS558" s="49"/>
      <c r="AT558" s="49"/>
      <c r="AU558" s="49"/>
      <c r="AV558" s="49"/>
      <c r="AW558" s="49"/>
      <c r="AX558" s="49"/>
      <c r="AY558" s="49"/>
      <c r="AZ558" s="49"/>
      <c r="BA558" s="49"/>
      <c r="BB558" s="49"/>
      <c r="BC558" s="49"/>
      <c r="BD558" s="49"/>
      <c r="BE558" s="49"/>
      <c r="BF558" s="49"/>
      <c r="BG558" s="49"/>
      <c r="BH558" s="49"/>
      <c r="BI558" s="49"/>
      <c r="BJ558" s="49"/>
      <c r="BK558" s="49"/>
      <c r="BL558" s="49"/>
      <c r="BM558" s="49"/>
      <c r="BN558" s="49"/>
      <c r="BO558" s="62"/>
      <c r="BP558" s="62"/>
    </row>
    <row r="559" spans="6:68" s="45" customFormat="1" x14ac:dyDescent="0.35">
      <c r="F559" s="46"/>
      <c r="G559" s="46"/>
      <c r="H559" s="46"/>
      <c r="I559" s="46"/>
      <c r="J559" s="46"/>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62"/>
      <c r="BP559" s="62"/>
    </row>
    <row r="560" spans="6:68" s="45" customFormat="1" x14ac:dyDescent="0.35">
      <c r="F560" s="46"/>
      <c r="G560" s="46"/>
      <c r="H560" s="46"/>
      <c r="I560" s="46"/>
      <c r="J560" s="46"/>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49"/>
      <c r="BN560" s="49"/>
      <c r="BO560" s="62"/>
      <c r="BP560" s="62"/>
    </row>
    <row r="561" spans="6:68" s="45" customFormat="1" x14ac:dyDescent="0.35">
      <c r="F561" s="46"/>
      <c r="G561" s="46"/>
      <c r="H561" s="46"/>
      <c r="I561" s="46"/>
      <c r="J561" s="46"/>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62"/>
      <c r="BP561" s="62"/>
    </row>
    <row r="562" spans="6:68" s="45" customFormat="1" x14ac:dyDescent="0.35">
      <c r="F562" s="46"/>
      <c r="G562" s="46"/>
      <c r="H562" s="46"/>
      <c r="I562" s="46"/>
      <c r="J562" s="46"/>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62"/>
      <c r="BP562" s="62"/>
    </row>
    <row r="563" spans="6:68" s="45" customFormat="1" x14ac:dyDescent="0.35">
      <c r="F563" s="46"/>
      <c r="G563" s="46"/>
      <c r="H563" s="46"/>
      <c r="I563" s="46"/>
      <c r="J563" s="46"/>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62"/>
      <c r="BP563" s="62"/>
    </row>
    <row r="564" spans="6:68" s="45" customFormat="1" x14ac:dyDescent="0.35">
      <c r="F564" s="46"/>
      <c r="G564" s="46"/>
      <c r="H564" s="46"/>
      <c r="I564" s="46"/>
      <c r="J564" s="46"/>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62"/>
      <c r="BP564" s="62"/>
    </row>
    <row r="565" spans="6:68" s="45" customFormat="1" x14ac:dyDescent="0.35">
      <c r="F565" s="46"/>
      <c r="G565" s="46"/>
      <c r="H565" s="46"/>
      <c r="I565" s="46"/>
      <c r="J565" s="46"/>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62"/>
      <c r="BP565" s="62"/>
    </row>
    <row r="566" spans="6:68" s="45" customFormat="1" x14ac:dyDescent="0.35">
      <c r="F566" s="46"/>
      <c r="G566" s="46"/>
      <c r="H566" s="46"/>
      <c r="I566" s="46"/>
      <c r="J566" s="46"/>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62"/>
      <c r="BP566" s="62"/>
    </row>
    <row r="567" spans="6:68" s="45" customFormat="1" x14ac:dyDescent="0.35">
      <c r="F567" s="46"/>
      <c r="G567" s="46"/>
      <c r="H567" s="46"/>
      <c r="I567" s="46"/>
      <c r="J567" s="46"/>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62"/>
      <c r="BP567" s="62"/>
    </row>
    <row r="568" spans="6:68" s="45" customFormat="1" x14ac:dyDescent="0.35">
      <c r="F568" s="46"/>
      <c r="G568" s="46"/>
      <c r="H568" s="46"/>
      <c r="I568" s="46"/>
      <c r="J568" s="46"/>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62"/>
      <c r="BP568" s="62"/>
    </row>
    <row r="569" spans="6:68" s="45" customFormat="1" x14ac:dyDescent="0.35">
      <c r="F569" s="46"/>
      <c r="G569" s="46"/>
      <c r="H569" s="46"/>
      <c r="I569" s="46"/>
      <c r="J569" s="46"/>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62"/>
      <c r="BP569" s="62"/>
    </row>
    <row r="570" spans="6:68" s="45" customFormat="1" x14ac:dyDescent="0.35">
      <c r="F570" s="46"/>
      <c r="G570" s="46"/>
      <c r="H570" s="46"/>
      <c r="I570" s="46"/>
      <c r="J570" s="46"/>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62"/>
      <c r="BP570" s="62"/>
    </row>
    <row r="571" spans="6:68" s="45" customFormat="1" x14ac:dyDescent="0.35">
      <c r="F571" s="46"/>
      <c r="G571" s="46"/>
      <c r="H571" s="46"/>
      <c r="I571" s="46"/>
      <c r="J571" s="46"/>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62"/>
      <c r="BP571" s="62"/>
    </row>
    <row r="572" spans="6:68" s="45" customFormat="1" x14ac:dyDescent="0.35">
      <c r="F572" s="46"/>
      <c r="G572" s="46"/>
      <c r="H572" s="46"/>
      <c r="I572" s="46"/>
      <c r="J572" s="46"/>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62"/>
      <c r="BP572" s="62"/>
    </row>
    <row r="573" spans="6:68" s="45" customFormat="1" x14ac:dyDescent="0.35">
      <c r="F573" s="46"/>
      <c r="G573" s="46"/>
      <c r="H573" s="46"/>
      <c r="I573" s="46"/>
      <c r="J573" s="46"/>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62"/>
      <c r="BP573" s="62"/>
    </row>
    <row r="574" spans="6:68" s="45" customFormat="1" x14ac:dyDescent="0.35">
      <c r="F574" s="46"/>
      <c r="G574" s="46"/>
      <c r="H574" s="46"/>
      <c r="I574" s="46"/>
      <c r="J574" s="46"/>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62"/>
      <c r="BP574" s="62"/>
    </row>
    <row r="575" spans="6:68" s="45" customFormat="1" x14ac:dyDescent="0.35">
      <c r="F575" s="46"/>
      <c r="G575" s="46"/>
      <c r="H575" s="46"/>
      <c r="I575" s="46"/>
      <c r="J575" s="46"/>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62"/>
      <c r="BP575" s="62"/>
    </row>
    <row r="576" spans="6:68" s="45" customFormat="1" x14ac:dyDescent="0.35">
      <c r="F576" s="46"/>
      <c r="G576" s="46"/>
      <c r="H576" s="46"/>
      <c r="I576" s="46"/>
      <c r="J576" s="46"/>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62"/>
      <c r="BP576" s="62"/>
    </row>
    <row r="577" spans="6:68" s="45" customFormat="1" x14ac:dyDescent="0.35">
      <c r="F577" s="46"/>
      <c r="G577" s="46"/>
      <c r="H577" s="46"/>
      <c r="I577" s="46"/>
      <c r="J577" s="46"/>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62"/>
      <c r="BP577" s="62"/>
    </row>
    <row r="578" spans="6:68" s="45" customFormat="1" x14ac:dyDescent="0.35">
      <c r="F578" s="46"/>
      <c r="G578" s="46"/>
      <c r="H578" s="46"/>
      <c r="I578" s="46"/>
      <c r="J578" s="46"/>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62"/>
      <c r="BP578" s="62"/>
    </row>
    <row r="579" spans="6:68" s="45" customFormat="1" x14ac:dyDescent="0.35">
      <c r="F579" s="46"/>
      <c r="G579" s="46"/>
      <c r="H579" s="46"/>
      <c r="I579" s="46"/>
      <c r="J579" s="46"/>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62"/>
      <c r="BP579" s="62"/>
    </row>
    <row r="580" spans="6:68" s="45" customFormat="1" x14ac:dyDescent="0.35">
      <c r="F580" s="46"/>
      <c r="G580" s="46"/>
      <c r="H580" s="46"/>
      <c r="I580" s="46"/>
      <c r="J580" s="46"/>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62"/>
      <c r="BP580" s="62"/>
    </row>
    <row r="581" spans="6:68" s="45" customFormat="1" x14ac:dyDescent="0.35">
      <c r="F581" s="46"/>
      <c r="G581" s="46"/>
      <c r="H581" s="46"/>
      <c r="I581" s="46"/>
      <c r="J581" s="46"/>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62"/>
      <c r="BP581" s="62"/>
    </row>
    <row r="582" spans="6:68" s="45" customFormat="1" x14ac:dyDescent="0.35">
      <c r="F582" s="46"/>
      <c r="G582" s="46"/>
      <c r="H582" s="46"/>
      <c r="I582" s="46"/>
      <c r="J582" s="46"/>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62"/>
      <c r="BP582" s="62"/>
    </row>
    <row r="583" spans="6:68" s="45" customFormat="1" x14ac:dyDescent="0.35">
      <c r="F583" s="46"/>
      <c r="G583" s="46"/>
      <c r="H583" s="46"/>
      <c r="I583" s="46"/>
      <c r="J583" s="46"/>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62"/>
      <c r="BP583" s="62"/>
    </row>
    <row r="584" spans="6:68" s="45" customFormat="1" x14ac:dyDescent="0.35">
      <c r="F584" s="46"/>
      <c r="G584" s="46"/>
      <c r="H584" s="46"/>
      <c r="I584" s="46"/>
      <c r="J584" s="46"/>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62"/>
      <c r="BP584" s="62"/>
    </row>
    <row r="585" spans="6:68" s="45" customFormat="1" x14ac:dyDescent="0.35">
      <c r="F585" s="46"/>
      <c r="G585" s="46"/>
      <c r="H585" s="46"/>
      <c r="I585" s="46"/>
      <c r="J585" s="46"/>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62"/>
      <c r="BP585" s="62"/>
    </row>
    <row r="586" spans="6:68" s="45" customFormat="1" x14ac:dyDescent="0.35">
      <c r="F586" s="46"/>
      <c r="G586" s="46"/>
      <c r="H586" s="46"/>
      <c r="I586" s="46"/>
      <c r="J586" s="46"/>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62"/>
      <c r="BP586" s="62"/>
    </row>
    <row r="587" spans="6:68" s="45" customFormat="1" x14ac:dyDescent="0.35">
      <c r="F587" s="46"/>
      <c r="G587" s="46"/>
      <c r="H587" s="46"/>
      <c r="I587" s="46"/>
      <c r="J587" s="46"/>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62"/>
      <c r="BP587" s="62"/>
    </row>
    <row r="588" spans="6:68" s="45" customFormat="1" x14ac:dyDescent="0.35">
      <c r="F588" s="46"/>
      <c r="G588" s="46"/>
      <c r="H588" s="46"/>
      <c r="I588" s="46"/>
      <c r="J588" s="46"/>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62"/>
      <c r="BP588" s="62"/>
    </row>
    <row r="589" spans="6:68" s="45" customFormat="1" x14ac:dyDescent="0.35">
      <c r="F589" s="46"/>
      <c r="G589" s="46"/>
      <c r="H589" s="46"/>
      <c r="I589" s="46"/>
      <c r="J589" s="46"/>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62"/>
      <c r="BP589" s="62"/>
    </row>
    <row r="590" spans="6:68" s="45" customFormat="1" x14ac:dyDescent="0.35">
      <c r="F590" s="46"/>
      <c r="G590" s="46"/>
      <c r="H590" s="46"/>
      <c r="I590" s="46"/>
      <c r="J590" s="46"/>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62"/>
      <c r="BP590" s="62"/>
    </row>
    <row r="591" spans="6:68" s="45" customFormat="1" x14ac:dyDescent="0.35">
      <c r="F591" s="46"/>
      <c r="G591" s="46"/>
      <c r="H591" s="46"/>
      <c r="I591" s="46"/>
      <c r="J591" s="46"/>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62"/>
      <c r="BP591" s="62"/>
    </row>
    <row r="592" spans="6:68" s="45" customFormat="1" x14ac:dyDescent="0.35">
      <c r="F592" s="46"/>
      <c r="G592" s="46"/>
      <c r="H592" s="46"/>
      <c r="I592" s="46"/>
      <c r="J592" s="46"/>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62"/>
      <c r="BP592" s="62"/>
    </row>
    <row r="593" spans="6:68" s="45" customFormat="1" x14ac:dyDescent="0.35">
      <c r="F593" s="46"/>
      <c r="G593" s="46"/>
      <c r="H593" s="46"/>
      <c r="I593" s="46"/>
      <c r="J593" s="46"/>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62"/>
      <c r="BP593" s="62"/>
    </row>
    <row r="594" spans="6:68" s="45" customFormat="1" x14ac:dyDescent="0.35">
      <c r="F594" s="46"/>
      <c r="G594" s="46"/>
      <c r="H594" s="46"/>
      <c r="I594" s="46"/>
      <c r="J594" s="46"/>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62"/>
      <c r="BP594" s="62"/>
    </row>
    <row r="595" spans="6:68" s="45" customFormat="1" x14ac:dyDescent="0.35">
      <c r="F595" s="46"/>
      <c r="G595" s="46"/>
      <c r="H595" s="46"/>
      <c r="I595" s="46"/>
      <c r="J595" s="46"/>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62"/>
      <c r="BP595" s="62"/>
    </row>
    <row r="596" spans="6:68" s="45" customFormat="1" x14ac:dyDescent="0.35">
      <c r="F596" s="46"/>
      <c r="G596" s="46"/>
      <c r="H596" s="46"/>
      <c r="I596" s="46"/>
      <c r="J596" s="46"/>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62"/>
      <c r="BP596" s="62"/>
    </row>
    <row r="597" spans="6:68" s="45" customFormat="1" x14ac:dyDescent="0.35">
      <c r="F597" s="46"/>
      <c r="G597" s="46"/>
      <c r="H597" s="46"/>
      <c r="I597" s="46"/>
      <c r="J597" s="46"/>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62"/>
      <c r="BP597" s="62"/>
    </row>
    <row r="598" spans="6:68" s="45" customFormat="1" x14ac:dyDescent="0.35">
      <c r="F598" s="46"/>
      <c r="G598" s="46"/>
      <c r="H598" s="46"/>
      <c r="I598" s="46"/>
      <c r="J598" s="46"/>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c r="AR598" s="49"/>
      <c r="AS598" s="49"/>
      <c r="AT598" s="49"/>
      <c r="AU598" s="49"/>
      <c r="AV598" s="49"/>
      <c r="AW598" s="49"/>
      <c r="AX598" s="49"/>
      <c r="AY598" s="49"/>
      <c r="AZ598" s="49"/>
      <c r="BA598" s="49"/>
      <c r="BB598" s="49"/>
      <c r="BC598" s="49"/>
      <c r="BD598" s="49"/>
      <c r="BE598" s="49"/>
      <c r="BF598" s="49"/>
      <c r="BG598" s="49"/>
      <c r="BH598" s="49"/>
      <c r="BI598" s="49"/>
      <c r="BJ598" s="49"/>
      <c r="BK598" s="49"/>
      <c r="BL598" s="49"/>
      <c r="BM598" s="49"/>
      <c r="BN598" s="49"/>
      <c r="BO598" s="62"/>
      <c r="BP598" s="62"/>
    </row>
    <row r="599" spans="6:68" s="45" customFormat="1" x14ac:dyDescent="0.35">
      <c r="F599" s="46"/>
      <c r="G599" s="46"/>
      <c r="H599" s="46"/>
      <c r="I599" s="46"/>
      <c r="J599" s="46"/>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c r="AR599" s="49"/>
      <c r="AS599" s="49"/>
      <c r="AT599" s="49"/>
      <c r="AU599" s="49"/>
      <c r="AV599" s="49"/>
      <c r="AW599" s="49"/>
      <c r="AX599" s="49"/>
      <c r="AY599" s="49"/>
      <c r="AZ599" s="49"/>
      <c r="BA599" s="49"/>
      <c r="BB599" s="49"/>
      <c r="BC599" s="49"/>
      <c r="BD599" s="49"/>
      <c r="BE599" s="49"/>
      <c r="BF599" s="49"/>
      <c r="BG599" s="49"/>
      <c r="BH599" s="49"/>
      <c r="BI599" s="49"/>
      <c r="BJ599" s="49"/>
      <c r="BK599" s="49"/>
      <c r="BL599" s="49"/>
      <c r="BM599" s="49"/>
      <c r="BN599" s="49"/>
      <c r="BO599" s="62"/>
      <c r="BP599" s="62"/>
    </row>
    <row r="600" spans="6:68" s="45" customFormat="1" x14ac:dyDescent="0.35">
      <c r="F600" s="46"/>
      <c r="G600" s="46"/>
      <c r="H600" s="46"/>
      <c r="I600" s="46"/>
      <c r="J600" s="46"/>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62"/>
      <c r="BP600" s="62"/>
    </row>
    <row r="601" spans="6:68" s="45" customFormat="1" x14ac:dyDescent="0.35">
      <c r="F601" s="46"/>
      <c r="G601" s="46"/>
      <c r="H601" s="46"/>
      <c r="I601" s="46"/>
      <c r="J601" s="46"/>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62"/>
      <c r="BP601" s="62"/>
    </row>
    <row r="602" spans="6:68" s="45" customFormat="1" x14ac:dyDescent="0.35">
      <c r="F602" s="46"/>
      <c r="G602" s="46"/>
      <c r="H602" s="46"/>
      <c r="I602" s="46"/>
      <c r="J602" s="46"/>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62"/>
      <c r="BP602" s="62"/>
    </row>
    <row r="603" spans="6:68" s="45" customFormat="1" x14ac:dyDescent="0.35">
      <c r="F603" s="46"/>
      <c r="G603" s="46"/>
      <c r="H603" s="46"/>
      <c r="I603" s="46"/>
      <c r="J603" s="46"/>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62"/>
      <c r="BP603" s="62"/>
    </row>
    <row r="604" spans="6:68" s="45" customFormat="1" x14ac:dyDescent="0.35">
      <c r="F604" s="46"/>
      <c r="G604" s="46"/>
      <c r="H604" s="46"/>
      <c r="I604" s="46"/>
      <c r="J604" s="46"/>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62"/>
      <c r="BP604" s="62"/>
    </row>
    <row r="605" spans="6:68" s="45" customFormat="1" x14ac:dyDescent="0.35">
      <c r="F605" s="46"/>
      <c r="G605" s="46"/>
      <c r="H605" s="46"/>
      <c r="I605" s="46"/>
      <c r="J605" s="46"/>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62"/>
      <c r="BP605" s="62"/>
    </row>
    <row r="606" spans="6:68" s="45" customFormat="1" x14ac:dyDescent="0.35">
      <c r="F606" s="46"/>
      <c r="G606" s="46"/>
      <c r="H606" s="46"/>
      <c r="I606" s="46"/>
      <c r="J606" s="46"/>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62"/>
      <c r="BP606" s="62"/>
    </row>
    <row r="607" spans="6:68" s="45" customFormat="1" x14ac:dyDescent="0.35">
      <c r="F607" s="46"/>
      <c r="G607" s="46"/>
      <c r="H607" s="46"/>
      <c r="I607" s="46"/>
      <c r="J607" s="46"/>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62"/>
      <c r="BP607" s="62"/>
    </row>
    <row r="608" spans="6:68" s="45" customFormat="1" x14ac:dyDescent="0.35">
      <c r="F608" s="46"/>
      <c r="G608" s="46"/>
      <c r="H608" s="46"/>
      <c r="I608" s="46"/>
      <c r="J608" s="46"/>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62"/>
      <c r="BP608" s="62"/>
    </row>
    <row r="609" spans="6:68" s="45" customFormat="1" x14ac:dyDescent="0.35">
      <c r="F609" s="46"/>
      <c r="G609" s="46"/>
      <c r="H609" s="46"/>
      <c r="I609" s="46"/>
      <c r="J609" s="46"/>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62"/>
      <c r="BP609" s="62"/>
    </row>
    <row r="610" spans="6:68" s="45" customFormat="1" x14ac:dyDescent="0.35">
      <c r="F610" s="46"/>
      <c r="G610" s="46"/>
      <c r="H610" s="46"/>
      <c r="I610" s="46"/>
      <c r="J610" s="46"/>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62"/>
      <c r="BP610" s="62"/>
    </row>
    <row r="611" spans="6:68" s="45" customFormat="1" x14ac:dyDescent="0.35">
      <c r="F611" s="46"/>
      <c r="G611" s="46"/>
      <c r="H611" s="46"/>
      <c r="I611" s="46"/>
      <c r="J611" s="46"/>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62"/>
      <c r="BP611" s="62"/>
    </row>
    <row r="612" spans="6:68" s="45" customFormat="1" x14ac:dyDescent="0.35">
      <c r="F612" s="46"/>
      <c r="G612" s="46"/>
      <c r="H612" s="46"/>
      <c r="I612" s="46"/>
      <c r="J612" s="46"/>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62"/>
      <c r="BP612" s="62"/>
    </row>
    <row r="613" spans="6:68" s="45" customFormat="1" x14ac:dyDescent="0.35">
      <c r="F613" s="46"/>
      <c r="G613" s="46"/>
      <c r="H613" s="46"/>
      <c r="I613" s="46"/>
      <c r="J613" s="46"/>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62"/>
      <c r="BP613" s="62"/>
    </row>
    <row r="614" spans="6:68" s="45" customFormat="1" x14ac:dyDescent="0.35">
      <c r="F614" s="46"/>
      <c r="G614" s="46"/>
      <c r="H614" s="46"/>
      <c r="I614" s="46"/>
      <c r="J614" s="46"/>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62"/>
      <c r="BP614" s="62"/>
    </row>
    <row r="615" spans="6:68" s="45" customFormat="1" x14ac:dyDescent="0.35">
      <c r="F615" s="46"/>
      <c r="G615" s="46"/>
      <c r="H615" s="46"/>
      <c r="I615" s="46"/>
      <c r="J615" s="46"/>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62"/>
      <c r="BP615" s="62"/>
    </row>
    <row r="616" spans="6:68" s="45" customFormat="1" x14ac:dyDescent="0.35">
      <c r="F616" s="46"/>
      <c r="G616" s="46"/>
      <c r="H616" s="46"/>
      <c r="I616" s="46"/>
      <c r="J616" s="46"/>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62"/>
      <c r="BP616" s="62"/>
    </row>
    <row r="617" spans="6:68" s="45" customFormat="1" x14ac:dyDescent="0.35">
      <c r="F617" s="46"/>
      <c r="G617" s="46"/>
      <c r="H617" s="46"/>
      <c r="I617" s="46"/>
      <c r="J617" s="46"/>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62"/>
      <c r="BP617" s="62"/>
    </row>
    <row r="618" spans="6:68" s="45" customFormat="1" x14ac:dyDescent="0.35">
      <c r="F618" s="46"/>
      <c r="G618" s="46"/>
      <c r="H618" s="46"/>
      <c r="I618" s="46"/>
      <c r="J618" s="46"/>
      <c r="L618" s="49"/>
      <c r="M618" s="49"/>
      <c r="N618" s="49"/>
      <c r="O618" s="49"/>
      <c r="P618" s="49"/>
      <c r="Q618" s="49"/>
      <c r="R618" s="49"/>
      <c r="S618" s="49"/>
      <c r="T618" s="49"/>
      <c r="U618" s="49"/>
      <c r="V618" s="49"/>
      <c r="W618" s="49"/>
      <c r="X618" s="49"/>
      <c r="Y618" s="49"/>
      <c r="Z618" s="49"/>
      <c r="AA618" s="49"/>
      <c r="AB618" s="49"/>
      <c r="AC618" s="49"/>
      <c r="AD618" s="49"/>
      <c r="AE618" s="49"/>
      <c r="AF618" s="49"/>
      <c r="AG618" s="49"/>
      <c r="AH618" s="49"/>
      <c r="AI618" s="49"/>
      <c r="AJ618" s="49"/>
      <c r="AK618" s="49"/>
      <c r="AL618" s="49"/>
      <c r="AM618" s="49"/>
      <c r="AN618" s="49"/>
      <c r="AO618" s="49"/>
      <c r="AP618" s="49"/>
      <c r="AQ618" s="49"/>
      <c r="AR618" s="49"/>
      <c r="AS618" s="49"/>
      <c r="AT618" s="49"/>
      <c r="AU618" s="49"/>
      <c r="AV618" s="49"/>
      <c r="AW618" s="49"/>
      <c r="AX618" s="49"/>
      <c r="AY618" s="49"/>
      <c r="AZ618" s="49"/>
      <c r="BA618" s="49"/>
      <c r="BB618" s="49"/>
      <c r="BC618" s="49"/>
      <c r="BD618" s="49"/>
      <c r="BE618" s="49"/>
      <c r="BF618" s="49"/>
      <c r="BG618" s="49"/>
      <c r="BH618" s="49"/>
      <c r="BI618" s="49"/>
      <c r="BJ618" s="49"/>
      <c r="BK618" s="49"/>
      <c r="BL618" s="49"/>
      <c r="BM618" s="49"/>
      <c r="BN618" s="49"/>
      <c r="BO618" s="62"/>
      <c r="BP618" s="62"/>
    </row>
    <row r="619" spans="6:68" s="45" customFormat="1" x14ac:dyDescent="0.35">
      <c r="F619" s="46"/>
      <c r="G619" s="46"/>
      <c r="H619" s="46"/>
      <c r="I619" s="46"/>
      <c r="J619" s="46"/>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62"/>
      <c r="BP619" s="62"/>
    </row>
    <row r="620" spans="6:68" s="45" customFormat="1" x14ac:dyDescent="0.35">
      <c r="F620" s="46"/>
      <c r="G620" s="46"/>
      <c r="H620" s="46"/>
      <c r="I620" s="46"/>
      <c r="J620" s="46"/>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62"/>
      <c r="BP620" s="62"/>
    </row>
    <row r="621" spans="6:68" s="45" customFormat="1" x14ac:dyDescent="0.35">
      <c r="F621" s="46"/>
      <c r="G621" s="46"/>
      <c r="H621" s="46"/>
      <c r="I621" s="46"/>
      <c r="J621" s="46"/>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62"/>
      <c r="BP621" s="62"/>
    </row>
    <row r="622" spans="6:68" s="45" customFormat="1" x14ac:dyDescent="0.35">
      <c r="F622" s="46"/>
      <c r="G622" s="46"/>
      <c r="H622" s="46"/>
      <c r="I622" s="46"/>
      <c r="J622" s="46"/>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62"/>
      <c r="BP622" s="62"/>
    </row>
    <row r="623" spans="6:68" s="45" customFormat="1" x14ac:dyDescent="0.35">
      <c r="F623" s="46"/>
      <c r="G623" s="46"/>
      <c r="H623" s="46"/>
      <c r="I623" s="46"/>
      <c r="J623" s="46"/>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62"/>
      <c r="BP623" s="62"/>
    </row>
    <row r="624" spans="6:68" s="45" customFormat="1" x14ac:dyDescent="0.35">
      <c r="F624" s="46"/>
      <c r="G624" s="46"/>
      <c r="H624" s="46"/>
      <c r="I624" s="46"/>
      <c r="J624" s="46"/>
      <c r="L624" s="49"/>
      <c r="M624" s="49"/>
      <c r="N624" s="49"/>
      <c r="O624" s="49"/>
      <c r="P624" s="49"/>
      <c r="Q624" s="49"/>
      <c r="R624" s="49"/>
      <c r="S624" s="49"/>
      <c r="T624" s="49"/>
      <c r="U624" s="49"/>
      <c r="V624" s="49"/>
      <c r="W624" s="49"/>
      <c r="X624" s="49"/>
      <c r="Y624" s="49"/>
      <c r="Z624" s="49"/>
      <c r="AA624" s="49"/>
      <c r="AB624" s="49"/>
      <c r="AC624" s="49"/>
      <c r="AD624" s="49"/>
      <c r="AE624" s="49"/>
      <c r="AF624" s="49"/>
      <c r="AG624" s="49"/>
      <c r="AH624" s="49"/>
      <c r="AI624" s="49"/>
      <c r="AJ624" s="49"/>
      <c r="AK624" s="49"/>
      <c r="AL624" s="49"/>
      <c r="AM624" s="49"/>
      <c r="AN624" s="49"/>
      <c r="AO624" s="49"/>
      <c r="AP624" s="49"/>
      <c r="AQ624" s="49"/>
      <c r="AR624" s="49"/>
      <c r="AS624" s="49"/>
      <c r="AT624" s="49"/>
      <c r="AU624" s="49"/>
      <c r="AV624" s="49"/>
      <c r="AW624" s="49"/>
      <c r="AX624" s="49"/>
      <c r="AY624" s="49"/>
      <c r="AZ624" s="49"/>
      <c r="BA624" s="49"/>
      <c r="BB624" s="49"/>
      <c r="BC624" s="49"/>
      <c r="BD624" s="49"/>
      <c r="BE624" s="49"/>
      <c r="BF624" s="49"/>
      <c r="BG624" s="49"/>
      <c r="BH624" s="49"/>
      <c r="BI624" s="49"/>
      <c r="BJ624" s="49"/>
      <c r="BK624" s="49"/>
      <c r="BL624" s="49"/>
      <c r="BM624" s="49"/>
      <c r="BN624" s="49"/>
      <c r="BO624" s="62"/>
      <c r="BP624" s="62"/>
    </row>
    <row r="625" spans="6:68" s="45" customFormat="1" x14ac:dyDescent="0.35">
      <c r="F625" s="46"/>
      <c r="G625" s="46"/>
      <c r="H625" s="46"/>
      <c r="I625" s="46"/>
      <c r="J625" s="46"/>
      <c r="L625" s="49"/>
      <c r="M625" s="49"/>
      <c r="N625" s="49"/>
      <c r="O625" s="49"/>
      <c r="P625" s="49"/>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c r="AQ625" s="49"/>
      <c r="AR625" s="49"/>
      <c r="AS625" s="49"/>
      <c r="AT625" s="49"/>
      <c r="AU625" s="49"/>
      <c r="AV625" s="49"/>
      <c r="AW625" s="49"/>
      <c r="AX625" s="49"/>
      <c r="AY625" s="49"/>
      <c r="AZ625" s="49"/>
      <c r="BA625" s="49"/>
      <c r="BB625" s="49"/>
      <c r="BC625" s="49"/>
      <c r="BD625" s="49"/>
      <c r="BE625" s="49"/>
      <c r="BF625" s="49"/>
      <c r="BG625" s="49"/>
      <c r="BH625" s="49"/>
      <c r="BI625" s="49"/>
      <c r="BJ625" s="49"/>
      <c r="BK625" s="49"/>
      <c r="BL625" s="49"/>
      <c r="BM625" s="49"/>
      <c r="BN625" s="49"/>
      <c r="BO625" s="62"/>
      <c r="BP625" s="62"/>
    </row>
    <row r="626" spans="6:68" s="45" customFormat="1" x14ac:dyDescent="0.35">
      <c r="F626" s="46"/>
      <c r="G626" s="46"/>
      <c r="H626" s="46"/>
      <c r="I626" s="46"/>
      <c r="J626" s="46"/>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62"/>
      <c r="BP626" s="62"/>
    </row>
    <row r="627" spans="6:68" s="45" customFormat="1" x14ac:dyDescent="0.35">
      <c r="F627" s="46"/>
      <c r="G627" s="46"/>
      <c r="H627" s="46"/>
      <c r="I627" s="46"/>
      <c r="J627" s="46"/>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62"/>
      <c r="BP627" s="62"/>
    </row>
    <row r="628" spans="6:68" s="45" customFormat="1" x14ac:dyDescent="0.35">
      <c r="F628" s="46"/>
      <c r="G628" s="46"/>
      <c r="H628" s="46"/>
      <c r="I628" s="46"/>
      <c r="J628" s="46"/>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62"/>
      <c r="BP628" s="62"/>
    </row>
    <row r="629" spans="6:68" s="45" customFormat="1" x14ac:dyDescent="0.35">
      <c r="F629" s="46"/>
      <c r="G629" s="46"/>
      <c r="H629" s="46"/>
      <c r="I629" s="46"/>
      <c r="J629" s="46"/>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62"/>
      <c r="BP629" s="62"/>
    </row>
    <row r="630" spans="6:68" s="45" customFormat="1" x14ac:dyDescent="0.35">
      <c r="F630" s="46"/>
      <c r="G630" s="46"/>
      <c r="H630" s="46"/>
      <c r="I630" s="46"/>
      <c r="J630" s="46"/>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62"/>
      <c r="BP630" s="62"/>
    </row>
    <row r="631" spans="6:68" s="45" customFormat="1" x14ac:dyDescent="0.35">
      <c r="F631" s="46"/>
      <c r="G631" s="46"/>
      <c r="H631" s="46"/>
      <c r="I631" s="46"/>
      <c r="J631" s="46"/>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62"/>
      <c r="BP631" s="62"/>
    </row>
    <row r="632" spans="6:68" s="45" customFormat="1" x14ac:dyDescent="0.35">
      <c r="F632" s="46"/>
      <c r="G632" s="46"/>
      <c r="H632" s="46"/>
      <c r="I632" s="46"/>
      <c r="J632" s="46"/>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62"/>
      <c r="BP632" s="62"/>
    </row>
    <row r="633" spans="6:68" s="45" customFormat="1" x14ac:dyDescent="0.35">
      <c r="F633" s="46"/>
      <c r="G633" s="46"/>
      <c r="H633" s="46"/>
      <c r="I633" s="46"/>
      <c r="J633" s="46"/>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62"/>
      <c r="BP633" s="62"/>
    </row>
    <row r="634" spans="6:68" s="45" customFormat="1" x14ac:dyDescent="0.35">
      <c r="F634" s="46"/>
      <c r="G634" s="46"/>
      <c r="H634" s="46"/>
      <c r="I634" s="46"/>
      <c r="J634" s="46"/>
      <c r="L634" s="49"/>
      <c r="M634" s="49"/>
      <c r="N634" s="49"/>
      <c r="O634" s="49"/>
      <c r="P634" s="49"/>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c r="AQ634" s="49"/>
      <c r="AR634" s="49"/>
      <c r="AS634" s="49"/>
      <c r="AT634" s="49"/>
      <c r="AU634" s="49"/>
      <c r="AV634" s="49"/>
      <c r="AW634" s="49"/>
      <c r="AX634" s="49"/>
      <c r="AY634" s="49"/>
      <c r="AZ634" s="49"/>
      <c r="BA634" s="49"/>
      <c r="BB634" s="49"/>
      <c r="BC634" s="49"/>
      <c r="BD634" s="49"/>
      <c r="BE634" s="49"/>
      <c r="BF634" s="49"/>
      <c r="BG634" s="49"/>
      <c r="BH634" s="49"/>
      <c r="BI634" s="49"/>
      <c r="BJ634" s="49"/>
      <c r="BK634" s="49"/>
      <c r="BL634" s="49"/>
      <c r="BM634" s="49"/>
      <c r="BN634" s="49"/>
      <c r="BO634" s="62"/>
      <c r="BP634" s="62"/>
    </row>
    <row r="635" spans="6:68" s="45" customFormat="1" x14ac:dyDescent="0.35">
      <c r="F635" s="46"/>
      <c r="G635" s="46"/>
      <c r="H635" s="46"/>
      <c r="I635" s="46"/>
      <c r="J635" s="46"/>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62"/>
      <c r="BP635" s="62"/>
    </row>
    <row r="636" spans="6:68" s="45" customFormat="1" x14ac:dyDescent="0.35">
      <c r="F636" s="46"/>
      <c r="G636" s="46"/>
      <c r="H636" s="46"/>
      <c r="I636" s="46"/>
      <c r="J636" s="46"/>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62"/>
      <c r="BP636" s="62"/>
    </row>
    <row r="637" spans="6:68" s="45" customFormat="1" x14ac:dyDescent="0.35">
      <c r="F637" s="46"/>
      <c r="G637" s="46"/>
      <c r="H637" s="46"/>
      <c r="I637" s="46"/>
      <c r="J637" s="46"/>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62"/>
      <c r="BP637" s="62"/>
    </row>
    <row r="638" spans="6:68" s="45" customFormat="1" x14ac:dyDescent="0.35">
      <c r="F638" s="46"/>
      <c r="G638" s="46"/>
      <c r="H638" s="46"/>
      <c r="I638" s="46"/>
      <c r="J638" s="46"/>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62"/>
      <c r="BP638" s="62"/>
    </row>
    <row r="639" spans="6:68" s="45" customFormat="1" x14ac:dyDescent="0.35">
      <c r="F639" s="46"/>
      <c r="G639" s="46"/>
      <c r="H639" s="46"/>
      <c r="I639" s="46"/>
      <c r="J639" s="46"/>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62"/>
      <c r="BP639" s="62"/>
    </row>
    <row r="640" spans="6:68" s="45" customFormat="1" x14ac:dyDescent="0.35">
      <c r="F640" s="46"/>
      <c r="G640" s="46"/>
      <c r="H640" s="46"/>
      <c r="I640" s="46"/>
      <c r="J640" s="46"/>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62"/>
      <c r="BP640" s="62"/>
    </row>
    <row r="641" spans="6:68" s="45" customFormat="1" x14ac:dyDescent="0.35">
      <c r="F641" s="46"/>
      <c r="G641" s="46"/>
      <c r="H641" s="46"/>
      <c r="I641" s="46"/>
      <c r="J641" s="46"/>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62"/>
      <c r="BP641" s="62"/>
    </row>
    <row r="642" spans="6:68" s="45" customFormat="1" x14ac:dyDescent="0.35">
      <c r="F642" s="46"/>
      <c r="G642" s="46"/>
      <c r="H642" s="46"/>
      <c r="I642" s="46"/>
      <c r="J642" s="46"/>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62"/>
      <c r="BP642" s="62"/>
    </row>
    <row r="643" spans="6:68" s="45" customFormat="1" x14ac:dyDescent="0.35">
      <c r="F643" s="46"/>
      <c r="G643" s="46"/>
      <c r="H643" s="46"/>
      <c r="I643" s="46"/>
      <c r="J643" s="46"/>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62"/>
      <c r="BP643" s="62"/>
    </row>
    <row r="644" spans="6:68" s="45" customFormat="1" x14ac:dyDescent="0.35">
      <c r="F644" s="46"/>
      <c r="G644" s="46"/>
      <c r="H644" s="46"/>
      <c r="I644" s="46"/>
      <c r="J644" s="46"/>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62"/>
      <c r="BP644" s="62"/>
    </row>
    <row r="645" spans="6:68" s="45" customFormat="1" x14ac:dyDescent="0.35">
      <c r="F645" s="46"/>
      <c r="G645" s="46"/>
      <c r="H645" s="46"/>
      <c r="I645" s="46"/>
      <c r="J645" s="46"/>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62"/>
      <c r="BP645" s="62"/>
    </row>
    <row r="646" spans="6:68" s="45" customFormat="1" x14ac:dyDescent="0.35">
      <c r="F646" s="46"/>
      <c r="G646" s="46"/>
      <c r="H646" s="46"/>
      <c r="I646" s="46"/>
      <c r="J646" s="46"/>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62"/>
      <c r="BP646" s="62"/>
    </row>
    <row r="647" spans="6:68" s="45" customFormat="1" x14ac:dyDescent="0.35">
      <c r="F647" s="46"/>
      <c r="G647" s="46"/>
      <c r="H647" s="46"/>
      <c r="I647" s="46"/>
      <c r="J647" s="46"/>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62"/>
      <c r="BP647" s="62"/>
    </row>
    <row r="648" spans="6:68" s="45" customFormat="1" x14ac:dyDescent="0.35">
      <c r="F648" s="46"/>
      <c r="G648" s="46"/>
      <c r="H648" s="46"/>
      <c r="I648" s="46"/>
      <c r="J648" s="46"/>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62"/>
      <c r="BP648" s="62"/>
    </row>
    <row r="649" spans="6:68" s="45" customFormat="1" x14ac:dyDescent="0.35">
      <c r="F649" s="46"/>
      <c r="G649" s="46"/>
      <c r="H649" s="46"/>
      <c r="I649" s="46"/>
      <c r="J649" s="46"/>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62"/>
      <c r="BP649" s="62"/>
    </row>
    <row r="650" spans="6:68" s="45" customFormat="1" x14ac:dyDescent="0.35">
      <c r="F650" s="46"/>
      <c r="G650" s="46"/>
      <c r="H650" s="46"/>
      <c r="I650" s="46"/>
      <c r="J650" s="46"/>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62"/>
      <c r="BP650" s="62"/>
    </row>
    <row r="651" spans="6:68" s="45" customFormat="1" x14ac:dyDescent="0.35">
      <c r="F651" s="46"/>
      <c r="G651" s="46"/>
      <c r="H651" s="46"/>
      <c r="I651" s="46"/>
      <c r="J651" s="46"/>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62"/>
      <c r="BP651" s="62"/>
    </row>
    <row r="652" spans="6:68" s="45" customFormat="1" x14ac:dyDescent="0.35">
      <c r="F652" s="46"/>
      <c r="G652" s="46"/>
      <c r="H652" s="46"/>
      <c r="I652" s="46"/>
      <c r="J652" s="46"/>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62"/>
      <c r="BP652" s="62"/>
    </row>
    <row r="653" spans="6:68" s="45" customFormat="1" x14ac:dyDescent="0.35">
      <c r="F653" s="46"/>
      <c r="G653" s="46"/>
      <c r="H653" s="46"/>
      <c r="I653" s="46"/>
      <c r="J653" s="46"/>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62"/>
      <c r="BP653" s="62"/>
    </row>
    <row r="654" spans="6:68" s="45" customFormat="1" x14ac:dyDescent="0.35">
      <c r="F654" s="46"/>
      <c r="G654" s="46"/>
      <c r="H654" s="46"/>
      <c r="I654" s="46"/>
      <c r="J654" s="46"/>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62"/>
      <c r="BP654" s="62"/>
    </row>
    <row r="655" spans="6:68" s="45" customFormat="1" x14ac:dyDescent="0.35">
      <c r="F655" s="46"/>
      <c r="G655" s="46"/>
      <c r="H655" s="46"/>
      <c r="I655" s="46"/>
      <c r="J655" s="46"/>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62"/>
      <c r="BP655" s="62"/>
    </row>
    <row r="656" spans="6:68" s="45" customFormat="1" x14ac:dyDescent="0.35">
      <c r="F656" s="46"/>
      <c r="G656" s="46"/>
      <c r="H656" s="46"/>
      <c r="I656" s="46"/>
      <c r="J656" s="46"/>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62"/>
      <c r="BP656" s="62"/>
    </row>
    <row r="657" spans="6:68" s="45" customFormat="1" x14ac:dyDescent="0.35">
      <c r="F657" s="46"/>
      <c r="G657" s="46"/>
      <c r="H657" s="46"/>
      <c r="I657" s="46"/>
      <c r="J657" s="46"/>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62"/>
      <c r="BP657" s="62"/>
    </row>
    <row r="658" spans="6:68" s="45" customFormat="1" x14ac:dyDescent="0.35">
      <c r="F658" s="46"/>
      <c r="G658" s="46"/>
      <c r="H658" s="46"/>
      <c r="I658" s="46"/>
      <c r="J658" s="46"/>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62"/>
      <c r="BP658" s="62"/>
    </row>
    <row r="659" spans="6:68" s="45" customFormat="1" x14ac:dyDescent="0.35">
      <c r="F659" s="46"/>
      <c r="G659" s="46"/>
      <c r="H659" s="46"/>
      <c r="I659" s="46"/>
      <c r="J659" s="46"/>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62"/>
      <c r="BP659" s="62"/>
    </row>
    <row r="660" spans="6:68" s="45" customFormat="1" x14ac:dyDescent="0.35">
      <c r="F660" s="46"/>
      <c r="G660" s="46"/>
      <c r="H660" s="46"/>
      <c r="I660" s="46"/>
      <c r="J660" s="46"/>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62"/>
      <c r="BP660" s="62"/>
    </row>
    <row r="661" spans="6:68" s="45" customFormat="1" x14ac:dyDescent="0.35">
      <c r="F661" s="46"/>
      <c r="G661" s="46"/>
      <c r="H661" s="46"/>
      <c r="I661" s="46"/>
      <c r="J661" s="46"/>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62"/>
      <c r="BP661" s="62"/>
    </row>
    <row r="662" spans="6:68" s="45" customFormat="1" x14ac:dyDescent="0.35">
      <c r="F662" s="46"/>
      <c r="G662" s="46"/>
      <c r="H662" s="46"/>
      <c r="I662" s="46"/>
      <c r="J662" s="46"/>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62"/>
      <c r="BP662" s="62"/>
    </row>
    <row r="663" spans="6:68" s="45" customFormat="1" x14ac:dyDescent="0.35">
      <c r="F663" s="46"/>
      <c r="G663" s="46"/>
      <c r="H663" s="46"/>
      <c r="I663" s="46"/>
      <c r="J663" s="46"/>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62"/>
      <c r="BP663" s="62"/>
    </row>
    <row r="664" spans="6:68" s="45" customFormat="1" x14ac:dyDescent="0.35">
      <c r="F664" s="46"/>
      <c r="G664" s="46"/>
      <c r="H664" s="46"/>
      <c r="I664" s="46"/>
      <c r="J664" s="46"/>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62"/>
      <c r="BP664" s="62"/>
    </row>
    <row r="665" spans="6:68" s="45" customFormat="1" x14ac:dyDescent="0.35">
      <c r="F665" s="46"/>
      <c r="G665" s="46"/>
      <c r="H665" s="46"/>
      <c r="I665" s="46"/>
      <c r="J665" s="46"/>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62"/>
      <c r="BP665" s="62"/>
    </row>
    <row r="666" spans="6:68" s="45" customFormat="1" x14ac:dyDescent="0.35">
      <c r="F666" s="46"/>
      <c r="G666" s="46"/>
      <c r="H666" s="46"/>
      <c r="I666" s="46"/>
      <c r="J666" s="46"/>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62"/>
      <c r="BP666" s="62"/>
    </row>
    <row r="667" spans="6:68" s="45" customFormat="1" x14ac:dyDescent="0.35">
      <c r="F667" s="46"/>
      <c r="G667" s="46"/>
      <c r="H667" s="46"/>
      <c r="I667" s="46"/>
      <c r="J667" s="46"/>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62"/>
      <c r="BP667" s="62"/>
    </row>
    <row r="668" spans="6:68" s="45" customFormat="1" x14ac:dyDescent="0.35">
      <c r="F668" s="46"/>
      <c r="G668" s="46"/>
      <c r="H668" s="46"/>
      <c r="I668" s="46"/>
      <c r="J668" s="46"/>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62"/>
      <c r="BP668" s="62"/>
    </row>
    <row r="669" spans="6:68" s="45" customFormat="1" x14ac:dyDescent="0.35">
      <c r="F669" s="46"/>
      <c r="G669" s="46"/>
      <c r="H669" s="46"/>
      <c r="I669" s="46"/>
      <c r="J669" s="46"/>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62"/>
      <c r="BP669" s="62"/>
    </row>
    <row r="670" spans="6:68" s="45" customFormat="1" x14ac:dyDescent="0.35">
      <c r="F670" s="46"/>
      <c r="G670" s="46"/>
      <c r="H670" s="46"/>
      <c r="I670" s="46"/>
      <c r="J670" s="46"/>
      <c r="L670" s="49"/>
      <c r="M670" s="49"/>
      <c r="N670" s="49"/>
      <c r="O670" s="49"/>
      <c r="P670" s="49"/>
      <c r="Q670" s="49"/>
      <c r="R670" s="49"/>
      <c r="S670" s="49"/>
      <c r="T670" s="49"/>
      <c r="U670" s="49"/>
      <c r="V670" s="49"/>
      <c r="W670" s="49"/>
      <c r="X670" s="49"/>
      <c r="Y670" s="49"/>
      <c r="Z670" s="49"/>
      <c r="AA670" s="49"/>
      <c r="AB670" s="49"/>
      <c r="AC670" s="49"/>
      <c r="AD670" s="49"/>
      <c r="AE670" s="49"/>
      <c r="AF670" s="49"/>
      <c r="AG670" s="49"/>
      <c r="AH670" s="49"/>
      <c r="AI670" s="49"/>
      <c r="AJ670" s="49"/>
      <c r="AK670" s="49"/>
      <c r="AL670" s="49"/>
      <c r="AM670" s="49"/>
      <c r="AN670" s="49"/>
      <c r="AO670" s="49"/>
      <c r="AP670" s="49"/>
      <c r="AQ670" s="49"/>
      <c r="AR670" s="49"/>
      <c r="AS670" s="49"/>
      <c r="AT670" s="49"/>
      <c r="AU670" s="49"/>
      <c r="AV670" s="49"/>
      <c r="AW670" s="49"/>
      <c r="AX670" s="49"/>
      <c r="AY670" s="49"/>
      <c r="AZ670" s="49"/>
      <c r="BA670" s="49"/>
      <c r="BB670" s="49"/>
      <c r="BC670" s="49"/>
      <c r="BD670" s="49"/>
      <c r="BE670" s="49"/>
      <c r="BF670" s="49"/>
      <c r="BG670" s="49"/>
      <c r="BH670" s="49"/>
      <c r="BI670" s="49"/>
      <c r="BJ670" s="49"/>
      <c r="BK670" s="49"/>
      <c r="BL670" s="49"/>
      <c r="BM670" s="49"/>
      <c r="BN670" s="49"/>
      <c r="BO670" s="62"/>
      <c r="BP670" s="62"/>
    </row>
    <row r="671" spans="6:68" s="45" customFormat="1" x14ac:dyDescent="0.35">
      <c r="F671" s="46"/>
      <c r="G671" s="46"/>
      <c r="H671" s="46"/>
      <c r="I671" s="46"/>
      <c r="J671" s="46"/>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62"/>
      <c r="BP671" s="62"/>
    </row>
    <row r="672" spans="6:68" s="45" customFormat="1" x14ac:dyDescent="0.35">
      <c r="F672" s="46"/>
      <c r="G672" s="46"/>
      <c r="H672" s="46"/>
      <c r="I672" s="46"/>
      <c r="J672" s="46"/>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62"/>
      <c r="BP672" s="62"/>
    </row>
    <row r="673" spans="6:68" s="45" customFormat="1" x14ac:dyDescent="0.35">
      <c r="F673" s="46"/>
      <c r="G673" s="46"/>
      <c r="H673" s="46"/>
      <c r="I673" s="46"/>
      <c r="J673" s="46"/>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62"/>
      <c r="BP673" s="62"/>
    </row>
    <row r="674" spans="6:68" s="45" customFormat="1" x14ac:dyDescent="0.35">
      <c r="F674" s="46"/>
      <c r="G674" s="46"/>
      <c r="H674" s="46"/>
      <c r="I674" s="46"/>
      <c r="J674" s="46"/>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62"/>
      <c r="BP674" s="62"/>
    </row>
    <row r="675" spans="6:68" s="45" customFormat="1" x14ac:dyDescent="0.35">
      <c r="F675" s="46"/>
      <c r="G675" s="46"/>
      <c r="H675" s="46"/>
      <c r="I675" s="46"/>
      <c r="J675" s="46"/>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62"/>
      <c r="BP675" s="62"/>
    </row>
    <row r="676" spans="6:68" s="45" customFormat="1" x14ac:dyDescent="0.35">
      <c r="F676" s="46"/>
      <c r="G676" s="46"/>
      <c r="H676" s="46"/>
      <c r="I676" s="46"/>
      <c r="J676" s="46"/>
      <c r="L676" s="49"/>
      <c r="M676" s="49"/>
      <c r="N676" s="49"/>
      <c r="O676" s="49"/>
      <c r="P676" s="49"/>
      <c r="Q676" s="49"/>
      <c r="R676" s="49"/>
      <c r="S676" s="49"/>
      <c r="T676" s="49"/>
      <c r="U676" s="49"/>
      <c r="V676" s="49"/>
      <c r="W676" s="49"/>
      <c r="X676" s="49"/>
      <c r="Y676" s="49"/>
      <c r="Z676" s="49"/>
      <c r="AA676" s="49"/>
      <c r="AB676" s="49"/>
      <c r="AC676" s="49"/>
      <c r="AD676" s="49"/>
      <c r="AE676" s="49"/>
      <c r="AF676" s="49"/>
      <c r="AG676" s="49"/>
      <c r="AH676" s="49"/>
      <c r="AI676" s="49"/>
      <c r="AJ676" s="49"/>
      <c r="AK676" s="49"/>
      <c r="AL676" s="49"/>
      <c r="AM676" s="49"/>
      <c r="AN676" s="49"/>
      <c r="AO676" s="49"/>
      <c r="AP676" s="49"/>
      <c r="AQ676" s="49"/>
      <c r="AR676" s="49"/>
      <c r="AS676" s="49"/>
      <c r="AT676" s="49"/>
      <c r="AU676" s="49"/>
      <c r="AV676" s="49"/>
      <c r="AW676" s="49"/>
      <c r="AX676" s="49"/>
      <c r="AY676" s="49"/>
      <c r="AZ676" s="49"/>
      <c r="BA676" s="49"/>
      <c r="BB676" s="49"/>
      <c r="BC676" s="49"/>
      <c r="BD676" s="49"/>
      <c r="BE676" s="49"/>
      <c r="BF676" s="49"/>
      <c r="BG676" s="49"/>
      <c r="BH676" s="49"/>
      <c r="BI676" s="49"/>
      <c r="BJ676" s="49"/>
      <c r="BK676" s="49"/>
      <c r="BL676" s="49"/>
      <c r="BM676" s="49"/>
      <c r="BN676" s="49"/>
      <c r="BO676" s="62"/>
      <c r="BP676" s="62"/>
    </row>
    <row r="677" spans="6:68" s="45" customFormat="1" x14ac:dyDescent="0.35">
      <c r="F677" s="46"/>
      <c r="G677" s="46"/>
      <c r="H677" s="46"/>
      <c r="I677" s="46"/>
      <c r="J677" s="46"/>
      <c r="L677" s="49"/>
      <c r="M677" s="49"/>
      <c r="N677" s="49"/>
      <c r="O677" s="49"/>
      <c r="P677" s="49"/>
      <c r="Q677" s="49"/>
      <c r="R677" s="49"/>
      <c r="S677" s="49"/>
      <c r="T677" s="49"/>
      <c r="U677" s="49"/>
      <c r="V677" s="49"/>
      <c r="W677" s="49"/>
      <c r="X677" s="49"/>
      <c r="Y677" s="49"/>
      <c r="Z677" s="49"/>
      <c r="AA677" s="49"/>
      <c r="AB677" s="49"/>
      <c r="AC677" s="49"/>
      <c r="AD677" s="49"/>
      <c r="AE677" s="49"/>
      <c r="AF677" s="49"/>
      <c r="AG677" s="49"/>
      <c r="AH677" s="49"/>
      <c r="AI677" s="49"/>
      <c r="AJ677" s="49"/>
      <c r="AK677" s="49"/>
      <c r="AL677" s="49"/>
      <c r="AM677" s="49"/>
      <c r="AN677" s="49"/>
      <c r="AO677" s="49"/>
      <c r="AP677" s="49"/>
      <c r="AQ677" s="49"/>
      <c r="AR677" s="49"/>
      <c r="AS677" s="49"/>
      <c r="AT677" s="49"/>
      <c r="AU677" s="49"/>
      <c r="AV677" s="49"/>
      <c r="AW677" s="49"/>
      <c r="AX677" s="49"/>
      <c r="AY677" s="49"/>
      <c r="AZ677" s="49"/>
      <c r="BA677" s="49"/>
      <c r="BB677" s="49"/>
      <c r="BC677" s="49"/>
      <c r="BD677" s="49"/>
      <c r="BE677" s="49"/>
      <c r="BF677" s="49"/>
      <c r="BG677" s="49"/>
      <c r="BH677" s="49"/>
      <c r="BI677" s="49"/>
      <c r="BJ677" s="49"/>
      <c r="BK677" s="49"/>
      <c r="BL677" s="49"/>
      <c r="BM677" s="49"/>
      <c r="BN677" s="49"/>
      <c r="BO677" s="62"/>
      <c r="BP677" s="62"/>
    </row>
    <row r="678" spans="6:68" s="45" customFormat="1" x14ac:dyDescent="0.35">
      <c r="F678" s="46"/>
      <c r="G678" s="46"/>
      <c r="H678" s="46"/>
      <c r="I678" s="46"/>
      <c r="J678" s="46"/>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62"/>
      <c r="BP678" s="62"/>
    </row>
    <row r="679" spans="6:68" s="45" customFormat="1" x14ac:dyDescent="0.35">
      <c r="F679" s="46"/>
      <c r="G679" s="46"/>
      <c r="H679" s="46"/>
      <c r="I679" s="46"/>
      <c r="J679" s="46"/>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62"/>
      <c r="BP679" s="62"/>
    </row>
    <row r="680" spans="6:68" s="45" customFormat="1" x14ac:dyDescent="0.35">
      <c r="F680" s="46"/>
      <c r="G680" s="46"/>
      <c r="H680" s="46"/>
      <c r="I680" s="46"/>
      <c r="J680" s="46"/>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62"/>
      <c r="BP680" s="62"/>
    </row>
    <row r="681" spans="6:68" s="45" customFormat="1" x14ac:dyDescent="0.35">
      <c r="F681" s="46"/>
      <c r="G681" s="46"/>
      <c r="H681" s="46"/>
      <c r="I681" s="46"/>
      <c r="J681" s="46"/>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62"/>
      <c r="BP681" s="62"/>
    </row>
    <row r="682" spans="6:68" s="45" customFormat="1" x14ac:dyDescent="0.35">
      <c r="F682" s="46"/>
      <c r="G682" s="46"/>
      <c r="H682" s="46"/>
      <c r="I682" s="46"/>
      <c r="J682" s="46"/>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62"/>
      <c r="BP682" s="62"/>
    </row>
    <row r="683" spans="6:68" s="45" customFormat="1" x14ac:dyDescent="0.35">
      <c r="F683" s="46"/>
      <c r="G683" s="46"/>
      <c r="H683" s="46"/>
      <c r="I683" s="46"/>
      <c r="J683" s="46"/>
      <c r="L683" s="49"/>
      <c r="M683" s="49"/>
      <c r="N683" s="49"/>
      <c r="O683" s="49"/>
      <c r="P683" s="49"/>
      <c r="Q683" s="49"/>
      <c r="R683" s="49"/>
      <c r="S683" s="49"/>
      <c r="T683" s="49"/>
      <c r="U683" s="49"/>
      <c r="V683" s="49"/>
      <c r="W683" s="49"/>
      <c r="X683" s="49"/>
      <c r="Y683" s="49"/>
      <c r="Z683" s="49"/>
      <c r="AA683" s="49"/>
      <c r="AB683" s="49"/>
      <c r="AC683" s="49"/>
      <c r="AD683" s="49"/>
      <c r="AE683" s="49"/>
      <c r="AF683" s="49"/>
      <c r="AG683" s="49"/>
      <c r="AH683" s="49"/>
      <c r="AI683" s="49"/>
      <c r="AJ683" s="49"/>
      <c r="AK683" s="49"/>
      <c r="AL683" s="49"/>
      <c r="AM683" s="49"/>
      <c r="AN683" s="49"/>
      <c r="AO683" s="49"/>
      <c r="AP683" s="49"/>
      <c r="AQ683" s="49"/>
      <c r="AR683" s="49"/>
      <c r="AS683" s="49"/>
      <c r="AT683" s="49"/>
      <c r="AU683" s="49"/>
      <c r="AV683" s="49"/>
      <c r="AW683" s="49"/>
      <c r="AX683" s="49"/>
      <c r="AY683" s="49"/>
      <c r="AZ683" s="49"/>
      <c r="BA683" s="49"/>
      <c r="BB683" s="49"/>
      <c r="BC683" s="49"/>
      <c r="BD683" s="49"/>
      <c r="BE683" s="49"/>
      <c r="BF683" s="49"/>
      <c r="BG683" s="49"/>
      <c r="BH683" s="49"/>
      <c r="BI683" s="49"/>
      <c r="BJ683" s="49"/>
      <c r="BK683" s="49"/>
      <c r="BL683" s="49"/>
      <c r="BM683" s="49"/>
      <c r="BN683" s="49"/>
      <c r="BO683" s="62"/>
      <c r="BP683" s="62"/>
    </row>
    <row r="684" spans="6:68" s="45" customFormat="1" x14ac:dyDescent="0.35">
      <c r="F684" s="46"/>
      <c r="G684" s="46"/>
      <c r="H684" s="46"/>
      <c r="I684" s="46"/>
      <c r="J684" s="46"/>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62"/>
      <c r="BP684" s="62"/>
    </row>
    <row r="685" spans="6:68" s="45" customFormat="1" x14ac:dyDescent="0.35">
      <c r="F685" s="46"/>
      <c r="G685" s="46"/>
      <c r="H685" s="46"/>
      <c r="I685" s="46"/>
      <c r="J685" s="46"/>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62"/>
      <c r="BP685" s="62"/>
    </row>
    <row r="686" spans="6:68" s="45" customFormat="1" x14ac:dyDescent="0.35">
      <c r="F686" s="46"/>
      <c r="G686" s="46"/>
      <c r="H686" s="46"/>
      <c r="I686" s="46"/>
      <c r="J686" s="46"/>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62"/>
      <c r="BP686" s="62"/>
    </row>
    <row r="687" spans="6:68" s="45" customFormat="1" x14ac:dyDescent="0.35">
      <c r="F687" s="46"/>
      <c r="G687" s="46"/>
      <c r="H687" s="46"/>
      <c r="I687" s="46"/>
      <c r="J687" s="46"/>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62"/>
      <c r="BP687" s="62"/>
    </row>
    <row r="688" spans="6:68" s="45" customFormat="1" x14ac:dyDescent="0.35">
      <c r="F688" s="46"/>
      <c r="G688" s="46"/>
      <c r="H688" s="46"/>
      <c r="I688" s="46"/>
      <c r="J688" s="46"/>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62"/>
      <c r="BP688" s="62"/>
    </row>
    <row r="689" spans="6:68" s="45" customFormat="1" x14ac:dyDescent="0.35">
      <c r="F689" s="46"/>
      <c r="G689" s="46"/>
      <c r="H689" s="46"/>
      <c r="I689" s="46"/>
      <c r="J689" s="46"/>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62"/>
      <c r="BP689" s="62"/>
    </row>
    <row r="690" spans="6:68" s="45" customFormat="1" x14ac:dyDescent="0.35">
      <c r="F690" s="46"/>
      <c r="G690" s="46"/>
      <c r="H690" s="46"/>
      <c r="I690" s="46"/>
      <c r="J690" s="46"/>
      <c r="L690" s="49"/>
      <c r="M690" s="49"/>
      <c r="N690" s="49"/>
      <c r="O690" s="49"/>
      <c r="P690" s="49"/>
      <c r="Q690" s="49"/>
      <c r="R690" s="49"/>
      <c r="S690" s="49"/>
      <c r="T690" s="49"/>
      <c r="U690" s="49"/>
      <c r="V690" s="49"/>
      <c r="W690" s="49"/>
      <c r="X690" s="49"/>
      <c r="Y690" s="49"/>
      <c r="Z690" s="49"/>
      <c r="AA690" s="49"/>
      <c r="AB690" s="49"/>
      <c r="AC690" s="49"/>
      <c r="AD690" s="49"/>
      <c r="AE690" s="49"/>
      <c r="AF690" s="49"/>
      <c r="AG690" s="49"/>
      <c r="AH690" s="49"/>
      <c r="AI690" s="49"/>
      <c r="AJ690" s="49"/>
      <c r="AK690" s="49"/>
      <c r="AL690" s="49"/>
      <c r="AM690" s="49"/>
      <c r="AN690" s="49"/>
      <c r="AO690" s="49"/>
      <c r="AP690" s="49"/>
      <c r="AQ690" s="49"/>
      <c r="AR690" s="49"/>
      <c r="AS690" s="49"/>
      <c r="AT690" s="49"/>
      <c r="AU690" s="49"/>
      <c r="AV690" s="49"/>
      <c r="AW690" s="49"/>
      <c r="AX690" s="49"/>
      <c r="AY690" s="49"/>
      <c r="AZ690" s="49"/>
      <c r="BA690" s="49"/>
      <c r="BB690" s="49"/>
      <c r="BC690" s="49"/>
      <c r="BD690" s="49"/>
      <c r="BE690" s="49"/>
      <c r="BF690" s="49"/>
      <c r="BG690" s="49"/>
      <c r="BH690" s="49"/>
      <c r="BI690" s="49"/>
      <c r="BJ690" s="49"/>
      <c r="BK690" s="49"/>
      <c r="BL690" s="49"/>
      <c r="BM690" s="49"/>
      <c r="BN690" s="49"/>
      <c r="BO690" s="62"/>
      <c r="BP690" s="62"/>
    </row>
    <row r="691" spans="6:68" s="45" customFormat="1" x14ac:dyDescent="0.35">
      <c r="F691" s="46"/>
      <c r="G691" s="46"/>
      <c r="H691" s="46"/>
      <c r="I691" s="46"/>
      <c r="J691" s="46"/>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62"/>
      <c r="BP691" s="62"/>
    </row>
    <row r="692" spans="6:68" s="45" customFormat="1" x14ac:dyDescent="0.35">
      <c r="F692" s="46"/>
      <c r="G692" s="46"/>
      <c r="H692" s="46"/>
      <c r="I692" s="46"/>
      <c r="J692" s="46"/>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62"/>
      <c r="BP692" s="62"/>
    </row>
    <row r="693" spans="6:68" s="45" customFormat="1" x14ac:dyDescent="0.35">
      <c r="F693" s="46"/>
      <c r="G693" s="46"/>
      <c r="H693" s="46"/>
      <c r="I693" s="46"/>
      <c r="J693" s="46"/>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62"/>
      <c r="BP693" s="62"/>
    </row>
    <row r="694" spans="6:68" s="45" customFormat="1" x14ac:dyDescent="0.35">
      <c r="F694" s="46"/>
      <c r="G694" s="46"/>
      <c r="H694" s="46"/>
      <c r="I694" s="46"/>
      <c r="J694" s="46"/>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62"/>
      <c r="BP694" s="62"/>
    </row>
    <row r="695" spans="6:68" s="45" customFormat="1" x14ac:dyDescent="0.35">
      <c r="F695" s="46"/>
      <c r="G695" s="46"/>
      <c r="H695" s="46"/>
      <c r="I695" s="46"/>
      <c r="J695" s="46"/>
      <c r="L695" s="49"/>
      <c r="M695" s="49"/>
      <c r="N695" s="49"/>
      <c r="O695" s="49"/>
      <c r="P695" s="49"/>
      <c r="Q695" s="49"/>
      <c r="R695" s="49"/>
      <c r="S695" s="49"/>
      <c r="T695" s="49"/>
      <c r="U695" s="49"/>
      <c r="V695" s="49"/>
      <c r="W695" s="49"/>
      <c r="X695" s="49"/>
      <c r="Y695" s="49"/>
      <c r="Z695" s="49"/>
      <c r="AA695" s="49"/>
      <c r="AB695" s="49"/>
      <c r="AC695" s="49"/>
      <c r="AD695" s="49"/>
      <c r="AE695" s="49"/>
      <c r="AF695" s="49"/>
      <c r="AG695" s="49"/>
      <c r="AH695" s="49"/>
      <c r="AI695" s="49"/>
      <c r="AJ695" s="49"/>
      <c r="AK695" s="49"/>
      <c r="AL695" s="49"/>
      <c r="AM695" s="49"/>
      <c r="AN695" s="49"/>
      <c r="AO695" s="49"/>
      <c r="AP695" s="49"/>
      <c r="AQ695" s="49"/>
      <c r="AR695" s="49"/>
      <c r="AS695" s="49"/>
      <c r="AT695" s="49"/>
      <c r="AU695" s="49"/>
      <c r="AV695" s="49"/>
      <c r="AW695" s="49"/>
      <c r="AX695" s="49"/>
      <c r="AY695" s="49"/>
      <c r="AZ695" s="49"/>
      <c r="BA695" s="49"/>
      <c r="BB695" s="49"/>
      <c r="BC695" s="49"/>
      <c r="BD695" s="49"/>
      <c r="BE695" s="49"/>
      <c r="BF695" s="49"/>
      <c r="BG695" s="49"/>
      <c r="BH695" s="49"/>
      <c r="BI695" s="49"/>
      <c r="BJ695" s="49"/>
      <c r="BK695" s="49"/>
      <c r="BL695" s="49"/>
      <c r="BM695" s="49"/>
      <c r="BN695" s="49"/>
      <c r="BO695" s="62"/>
      <c r="BP695" s="62"/>
    </row>
    <row r="696" spans="6:68" s="45" customFormat="1" x14ac:dyDescent="0.35">
      <c r="F696" s="46"/>
      <c r="G696" s="46"/>
      <c r="H696" s="46"/>
      <c r="I696" s="46"/>
      <c r="J696" s="46"/>
      <c r="L696" s="49"/>
      <c r="M696" s="49"/>
      <c r="N696" s="49"/>
      <c r="O696" s="49"/>
      <c r="P696" s="49"/>
      <c r="Q696" s="49"/>
      <c r="R696" s="49"/>
      <c r="S696" s="49"/>
      <c r="T696" s="49"/>
      <c r="U696" s="49"/>
      <c r="V696" s="49"/>
      <c r="W696" s="49"/>
      <c r="X696" s="49"/>
      <c r="Y696" s="49"/>
      <c r="Z696" s="49"/>
      <c r="AA696" s="49"/>
      <c r="AB696" s="49"/>
      <c r="AC696" s="49"/>
      <c r="AD696" s="49"/>
      <c r="AE696" s="49"/>
      <c r="AF696" s="49"/>
      <c r="AG696" s="49"/>
      <c r="AH696" s="49"/>
      <c r="AI696" s="49"/>
      <c r="AJ696" s="49"/>
      <c r="AK696" s="49"/>
      <c r="AL696" s="49"/>
      <c r="AM696" s="49"/>
      <c r="AN696" s="49"/>
      <c r="AO696" s="49"/>
      <c r="AP696" s="49"/>
      <c r="AQ696" s="49"/>
      <c r="AR696" s="49"/>
      <c r="AS696" s="49"/>
      <c r="AT696" s="49"/>
      <c r="AU696" s="49"/>
      <c r="AV696" s="49"/>
      <c r="AW696" s="49"/>
      <c r="AX696" s="49"/>
      <c r="AY696" s="49"/>
      <c r="AZ696" s="49"/>
      <c r="BA696" s="49"/>
      <c r="BB696" s="49"/>
      <c r="BC696" s="49"/>
      <c r="BD696" s="49"/>
      <c r="BE696" s="49"/>
      <c r="BF696" s="49"/>
      <c r="BG696" s="49"/>
      <c r="BH696" s="49"/>
      <c r="BI696" s="49"/>
      <c r="BJ696" s="49"/>
      <c r="BK696" s="49"/>
      <c r="BL696" s="49"/>
      <c r="BM696" s="49"/>
      <c r="BN696" s="49"/>
      <c r="BO696" s="62"/>
      <c r="BP696" s="62"/>
    </row>
    <row r="697" spans="6:68" s="45" customFormat="1" x14ac:dyDescent="0.35">
      <c r="F697" s="46"/>
      <c r="G697" s="46"/>
      <c r="H697" s="46"/>
      <c r="I697" s="46"/>
      <c r="J697" s="46"/>
      <c r="L697" s="49"/>
      <c r="M697" s="49"/>
      <c r="N697" s="49"/>
      <c r="O697" s="49"/>
      <c r="P697" s="49"/>
      <c r="Q697" s="49"/>
      <c r="R697" s="49"/>
      <c r="S697" s="49"/>
      <c r="T697" s="49"/>
      <c r="U697" s="49"/>
      <c r="V697" s="49"/>
      <c r="W697" s="49"/>
      <c r="X697" s="49"/>
      <c r="Y697" s="49"/>
      <c r="Z697" s="49"/>
      <c r="AA697" s="49"/>
      <c r="AB697" s="49"/>
      <c r="AC697" s="49"/>
      <c r="AD697" s="49"/>
      <c r="AE697" s="49"/>
      <c r="AF697" s="49"/>
      <c r="AG697" s="49"/>
      <c r="AH697" s="49"/>
      <c r="AI697" s="49"/>
      <c r="AJ697" s="49"/>
      <c r="AK697" s="49"/>
      <c r="AL697" s="49"/>
      <c r="AM697" s="49"/>
      <c r="AN697" s="49"/>
      <c r="AO697" s="49"/>
      <c r="AP697" s="49"/>
      <c r="AQ697" s="49"/>
      <c r="AR697" s="49"/>
      <c r="AS697" s="49"/>
      <c r="AT697" s="49"/>
      <c r="AU697" s="49"/>
      <c r="AV697" s="49"/>
      <c r="AW697" s="49"/>
      <c r="AX697" s="49"/>
      <c r="AY697" s="49"/>
      <c r="AZ697" s="49"/>
      <c r="BA697" s="49"/>
      <c r="BB697" s="49"/>
      <c r="BC697" s="49"/>
      <c r="BD697" s="49"/>
      <c r="BE697" s="49"/>
      <c r="BF697" s="49"/>
      <c r="BG697" s="49"/>
      <c r="BH697" s="49"/>
      <c r="BI697" s="49"/>
      <c r="BJ697" s="49"/>
      <c r="BK697" s="49"/>
      <c r="BL697" s="49"/>
      <c r="BM697" s="49"/>
      <c r="BN697" s="49"/>
      <c r="BO697" s="62"/>
      <c r="BP697" s="62"/>
    </row>
    <row r="698" spans="6:68" s="45" customFormat="1" x14ac:dyDescent="0.35">
      <c r="F698" s="46"/>
      <c r="G698" s="46"/>
      <c r="H698" s="46"/>
      <c r="I698" s="46"/>
      <c r="J698" s="46"/>
      <c r="L698" s="49"/>
      <c r="M698" s="49"/>
      <c r="N698" s="49"/>
      <c r="O698" s="49"/>
      <c r="P698" s="49"/>
      <c r="Q698" s="49"/>
      <c r="R698" s="49"/>
      <c r="S698" s="49"/>
      <c r="T698" s="49"/>
      <c r="U698" s="49"/>
      <c r="V698" s="49"/>
      <c r="W698" s="49"/>
      <c r="X698" s="49"/>
      <c r="Y698" s="49"/>
      <c r="Z698" s="49"/>
      <c r="AA698" s="49"/>
      <c r="AB698" s="49"/>
      <c r="AC698" s="49"/>
      <c r="AD698" s="49"/>
      <c r="AE698" s="49"/>
      <c r="AF698" s="49"/>
      <c r="AG698" s="49"/>
      <c r="AH698" s="49"/>
      <c r="AI698" s="49"/>
      <c r="AJ698" s="49"/>
      <c r="AK698" s="49"/>
      <c r="AL698" s="49"/>
      <c r="AM698" s="49"/>
      <c r="AN698" s="49"/>
      <c r="AO698" s="49"/>
      <c r="AP698" s="49"/>
      <c r="AQ698" s="49"/>
      <c r="AR698" s="49"/>
      <c r="AS698" s="49"/>
      <c r="AT698" s="49"/>
      <c r="AU698" s="49"/>
      <c r="AV698" s="49"/>
      <c r="AW698" s="49"/>
      <c r="AX698" s="49"/>
      <c r="AY698" s="49"/>
      <c r="AZ698" s="49"/>
      <c r="BA698" s="49"/>
      <c r="BB698" s="49"/>
      <c r="BC698" s="49"/>
      <c r="BD698" s="49"/>
      <c r="BE698" s="49"/>
      <c r="BF698" s="49"/>
      <c r="BG698" s="49"/>
      <c r="BH698" s="49"/>
      <c r="BI698" s="49"/>
      <c r="BJ698" s="49"/>
      <c r="BK698" s="49"/>
      <c r="BL698" s="49"/>
      <c r="BM698" s="49"/>
      <c r="BN698" s="49"/>
      <c r="BO698" s="62"/>
      <c r="BP698" s="62"/>
    </row>
    <row r="699" spans="6:68" s="45" customFormat="1" x14ac:dyDescent="0.35">
      <c r="F699" s="46"/>
      <c r="G699" s="46"/>
      <c r="H699" s="46"/>
      <c r="I699" s="46"/>
      <c r="J699" s="46"/>
      <c r="L699" s="49"/>
      <c r="M699" s="49"/>
      <c r="N699" s="49"/>
      <c r="O699" s="49"/>
      <c r="P699" s="49"/>
      <c r="Q699" s="49"/>
      <c r="R699" s="49"/>
      <c r="S699" s="49"/>
      <c r="T699" s="49"/>
      <c r="U699" s="49"/>
      <c r="V699" s="49"/>
      <c r="W699" s="49"/>
      <c r="X699" s="49"/>
      <c r="Y699" s="49"/>
      <c r="Z699" s="49"/>
      <c r="AA699" s="49"/>
      <c r="AB699" s="49"/>
      <c r="AC699" s="49"/>
      <c r="AD699" s="49"/>
      <c r="AE699" s="49"/>
      <c r="AF699" s="49"/>
      <c r="AG699" s="49"/>
      <c r="AH699" s="49"/>
      <c r="AI699" s="49"/>
      <c r="AJ699" s="49"/>
      <c r="AK699" s="49"/>
      <c r="AL699" s="49"/>
      <c r="AM699" s="49"/>
      <c r="AN699" s="49"/>
      <c r="AO699" s="49"/>
      <c r="AP699" s="49"/>
      <c r="AQ699" s="49"/>
      <c r="AR699" s="49"/>
      <c r="AS699" s="49"/>
      <c r="AT699" s="49"/>
      <c r="AU699" s="49"/>
      <c r="AV699" s="49"/>
      <c r="AW699" s="49"/>
      <c r="AX699" s="49"/>
      <c r="AY699" s="49"/>
      <c r="AZ699" s="49"/>
      <c r="BA699" s="49"/>
      <c r="BB699" s="49"/>
      <c r="BC699" s="49"/>
      <c r="BD699" s="49"/>
      <c r="BE699" s="49"/>
      <c r="BF699" s="49"/>
      <c r="BG699" s="49"/>
      <c r="BH699" s="49"/>
      <c r="BI699" s="49"/>
      <c r="BJ699" s="49"/>
      <c r="BK699" s="49"/>
      <c r="BL699" s="49"/>
      <c r="BM699" s="49"/>
      <c r="BN699" s="49"/>
      <c r="BO699" s="62"/>
      <c r="BP699" s="62"/>
    </row>
    <row r="700" spans="6:68" s="45" customFormat="1" x14ac:dyDescent="0.35">
      <c r="F700" s="46"/>
      <c r="G700" s="46"/>
      <c r="H700" s="46"/>
      <c r="I700" s="46"/>
      <c r="J700" s="46"/>
      <c r="L700" s="49"/>
      <c r="M700" s="49"/>
      <c r="N700" s="49"/>
      <c r="O700" s="49"/>
      <c r="P700" s="49"/>
      <c r="Q700" s="49"/>
      <c r="R700" s="49"/>
      <c r="S700" s="49"/>
      <c r="T700" s="49"/>
      <c r="U700" s="49"/>
      <c r="V700" s="49"/>
      <c r="W700" s="49"/>
      <c r="X700" s="49"/>
      <c r="Y700" s="49"/>
      <c r="Z700" s="49"/>
      <c r="AA700" s="49"/>
      <c r="AB700" s="49"/>
      <c r="AC700" s="49"/>
      <c r="AD700" s="49"/>
      <c r="AE700" s="49"/>
      <c r="AF700" s="49"/>
      <c r="AG700" s="49"/>
      <c r="AH700" s="49"/>
      <c r="AI700" s="49"/>
      <c r="AJ700" s="49"/>
      <c r="AK700" s="49"/>
      <c r="AL700" s="49"/>
      <c r="AM700" s="49"/>
      <c r="AN700" s="49"/>
      <c r="AO700" s="49"/>
      <c r="AP700" s="49"/>
      <c r="AQ700" s="49"/>
      <c r="AR700" s="49"/>
      <c r="AS700" s="49"/>
      <c r="AT700" s="49"/>
      <c r="AU700" s="49"/>
      <c r="AV700" s="49"/>
      <c r="AW700" s="49"/>
      <c r="AX700" s="49"/>
      <c r="AY700" s="49"/>
      <c r="AZ700" s="49"/>
      <c r="BA700" s="49"/>
      <c r="BB700" s="49"/>
      <c r="BC700" s="49"/>
      <c r="BD700" s="49"/>
      <c r="BE700" s="49"/>
      <c r="BF700" s="49"/>
      <c r="BG700" s="49"/>
      <c r="BH700" s="49"/>
      <c r="BI700" s="49"/>
      <c r="BJ700" s="49"/>
      <c r="BK700" s="49"/>
      <c r="BL700" s="49"/>
      <c r="BM700" s="49"/>
      <c r="BN700" s="49"/>
      <c r="BO700" s="62"/>
      <c r="BP700" s="62"/>
    </row>
    <row r="701" spans="6:68" s="45" customFormat="1" x14ac:dyDescent="0.35">
      <c r="F701" s="46"/>
      <c r="G701" s="46"/>
      <c r="H701" s="46"/>
      <c r="I701" s="46"/>
      <c r="J701" s="46"/>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62"/>
      <c r="BP701" s="62"/>
    </row>
    <row r="702" spans="6:68" s="45" customFormat="1" x14ac:dyDescent="0.35">
      <c r="F702" s="46"/>
      <c r="G702" s="46"/>
      <c r="H702" s="46"/>
      <c r="I702" s="46"/>
      <c r="J702" s="46"/>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62"/>
      <c r="BP702" s="62"/>
    </row>
    <row r="703" spans="6:68" s="45" customFormat="1" x14ac:dyDescent="0.35">
      <c r="F703" s="46"/>
      <c r="G703" s="46"/>
      <c r="H703" s="46"/>
      <c r="I703" s="46"/>
      <c r="J703" s="46"/>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62"/>
      <c r="BP703" s="62"/>
    </row>
    <row r="704" spans="6:68" s="45" customFormat="1" x14ac:dyDescent="0.35">
      <c r="F704" s="46"/>
      <c r="G704" s="46"/>
      <c r="H704" s="46"/>
      <c r="I704" s="46"/>
      <c r="J704" s="46"/>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62"/>
      <c r="BP704" s="62"/>
    </row>
    <row r="705" spans="6:68" s="45" customFormat="1" x14ac:dyDescent="0.35">
      <c r="F705" s="46"/>
      <c r="G705" s="46"/>
      <c r="H705" s="46"/>
      <c r="I705" s="46"/>
      <c r="J705" s="46"/>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62"/>
      <c r="BP705" s="62"/>
    </row>
    <row r="706" spans="6:68" s="45" customFormat="1" x14ac:dyDescent="0.35">
      <c r="F706" s="46"/>
      <c r="G706" s="46"/>
      <c r="H706" s="46"/>
      <c r="I706" s="46"/>
      <c r="J706" s="46"/>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62"/>
      <c r="BP706" s="62"/>
    </row>
    <row r="707" spans="6:68" s="45" customFormat="1" x14ac:dyDescent="0.35">
      <c r="F707" s="46"/>
      <c r="G707" s="46"/>
      <c r="H707" s="46"/>
      <c r="I707" s="46"/>
      <c r="J707" s="46"/>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62"/>
      <c r="BP707" s="62"/>
    </row>
    <row r="708" spans="6:68" s="45" customFormat="1" x14ac:dyDescent="0.35">
      <c r="F708" s="46"/>
      <c r="G708" s="46"/>
      <c r="H708" s="46"/>
      <c r="I708" s="46"/>
      <c r="J708" s="46"/>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62"/>
      <c r="BP708" s="62"/>
    </row>
    <row r="709" spans="6:68" s="45" customFormat="1" x14ac:dyDescent="0.35">
      <c r="F709" s="46"/>
      <c r="G709" s="46"/>
      <c r="H709" s="46"/>
      <c r="I709" s="46"/>
      <c r="J709" s="46"/>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62"/>
      <c r="BP709" s="62"/>
    </row>
    <row r="710" spans="6:68" s="45" customFormat="1" x14ac:dyDescent="0.35">
      <c r="F710" s="46"/>
      <c r="G710" s="46"/>
      <c r="H710" s="46"/>
      <c r="I710" s="46"/>
      <c r="J710" s="46"/>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62"/>
      <c r="BP710" s="62"/>
    </row>
    <row r="711" spans="6:68" s="45" customFormat="1" x14ac:dyDescent="0.35">
      <c r="F711" s="46"/>
      <c r="G711" s="46"/>
      <c r="H711" s="46"/>
      <c r="I711" s="46"/>
      <c r="J711" s="46"/>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62"/>
      <c r="BP711" s="62"/>
    </row>
    <row r="712" spans="6:68" s="45" customFormat="1" x14ac:dyDescent="0.35">
      <c r="F712" s="46"/>
      <c r="G712" s="46"/>
      <c r="H712" s="46"/>
      <c r="I712" s="46"/>
      <c r="J712" s="46"/>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62"/>
      <c r="BP712" s="62"/>
    </row>
    <row r="713" spans="6:68" s="45" customFormat="1" x14ac:dyDescent="0.35">
      <c r="F713" s="46"/>
      <c r="G713" s="46"/>
      <c r="H713" s="46"/>
      <c r="I713" s="46"/>
      <c r="J713" s="46"/>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62"/>
      <c r="BP713" s="62"/>
    </row>
    <row r="714" spans="6:68" s="45" customFormat="1" x14ac:dyDescent="0.35">
      <c r="F714" s="46"/>
      <c r="G714" s="46"/>
      <c r="H714" s="46"/>
      <c r="I714" s="46"/>
      <c r="J714" s="46"/>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62"/>
      <c r="BP714" s="62"/>
    </row>
    <row r="715" spans="6:68" s="45" customFormat="1" x14ac:dyDescent="0.35">
      <c r="F715" s="46"/>
      <c r="G715" s="46"/>
      <c r="H715" s="46"/>
      <c r="I715" s="46"/>
      <c r="J715" s="46"/>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62"/>
      <c r="BP715" s="62"/>
    </row>
    <row r="716" spans="6:68" s="45" customFormat="1" x14ac:dyDescent="0.35">
      <c r="F716" s="46"/>
      <c r="G716" s="46"/>
      <c r="H716" s="46"/>
      <c r="I716" s="46"/>
      <c r="J716" s="46"/>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62"/>
      <c r="BP716" s="62"/>
    </row>
    <row r="717" spans="6:68" s="45" customFormat="1" x14ac:dyDescent="0.35">
      <c r="F717" s="46"/>
      <c r="G717" s="46"/>
      <c r="H717" s="46"/>
      <c r="I717" s="46"/>
      <c r="J717" s="46"/>
      <c r="L717" s="49"/>
      <c r="M717" s="49"/>
      <c r="N717" s="49"/>
      <c r="O717" s="49"/>
      <c r="P717" s="49"/>
      <c r="Q717" s="49"/>
      <c r="R717" s="49"/>
      <c r="S717" s="49"/>
      <c r="T717" s="49"/>
      <c r="U717" s="49"/>
      <c r="V717" s="49"/>
      <c r="W717" s="49"/>
      <c r="X717" s="49"/>
      <c r="Y717" s="49"/>
      <c r="Z717" s="49"/>
      <c r="AA717" s="49"/>
      <c r="AB717" s="49"/>
      <c r="AC717" s="49"/>
      <c r="AD717" s="49"/>
      <c r="AE717" s="49"/>
      <c r="AF717" s="49"/>
      <c r="AG717" s="49"/>
      <c r="AH717" s="49"/>
      <c r="AI717" s="49"/>
      <c r="AJ717" s="49"/>
      <c r="AK717" s="49"/>
      <c r="AL717" s="49"/>
      <c r="AM717" s="49"/>
      <c r="AN717" s="49"/>
      <c r="AO717" s="49"/>
      <c r="AP717" s="49"/>
      <c r="AQ717" s="49"/>
      <c r="AR717" s="49"/>
      <c r="AS717" s="49"/>
      <c r="AT717" s="49"/>
      <c r="AU717" s="49"/>
      <c r="AV717" s="49"/>
      <c r="AW717" s="49"/>
      <c r="AX717" s="49"/>
      <c r="AY717" s="49"/>
      <c r="AZ717" s="49"/>
      <c r="BA717" s="49"/>
      <c r="BB717" s="49"/>
      <c r="BC717" s="49"/>
      <c r="BD717" s="49"/>
      <c r="BE717" s="49"/>
      <c r="BF717" s="49"/>
      <c r="BG717" s="49"/>
      <c r="BH717" s="49"/>
      <c r="BI717" s="49"/>
      <c r="BJ717" s="49"/>
      <c r="BK717" s="49"/>
      <c r="BL717" s="49"/>
      <c r="BM717" s="49"/>
      <c r="BN717" s="49"/>
      <c r="BO717" s="62"/>
      <c r="BP717" s="62"/>
    </row>
    <row r="718" spans="6:68" s="45" customFormat="1" x14ac:dyDescent="0.35">
      <c r="F718" s="46"/>
      <c r="G718" s="46"/>
      <c r="H718" s="46"/>
      <c r="I718" s="46"/>
      <c r="J718" s="46"/>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62"/>
      <c r="BP718" s="62"/>
    </row>
    <row r="719" spans="6:68" s="45" customFormat="1" x14ac:dyDescent="0.35">
      <c r="F719" s="46"/>
      <c r="G719" s="46"/>
      <c r="H719" s="46"/>
      <c r="I719" s="46"/>
      <c r="J719" s="46"/>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62"/>
      <c r="BP719" s="62"/>
    </row>
    <row r="720" spans="6:68" s="45" customFormat="1" x14ac:dyDescent="0.35">
      <c r="F720" s="46"/>
      <c r="G720" s="46"/>
      <c r="H720" s="46"/>
      <c r="I720" s="46"/>
      <c r="J720" s="46"/>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62"/>
      <c r="BP720" s="62"/>
    </row>
    <row r="721" spans="6:68" s="45" customFormat="1" x14ac:dyDescent="0.35">
      <c r="F721" s="46"/>
      <c r="G721" s="46"/>
      <c r="H721" s="46"/>
      <c r="I721" s="46"/>
      <c r="J721" s="46"/>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62"/>
      <c r="BP721" s="62"/>
    </row>
    <row r="722" spans="6:68" s="45" customFormat="1" x14ac:dyDescent="0.35">
      <c r="F722" s="46"/>
      <c r="G722" s="46"/>
      <c r="H722" s="46"/>
      <c r="I722" s="46"/>
      <c r="J722" s="46"/>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62"/>
      <c r="BP722" s="62"/>
    </row>
    <row r="723" spans="6:68" s="45" customFormat="1" x14ac:dyDescent="0.35">
      <c r="F723" s="46"/>
      <c r="G723" s="46"/>
      <c r="H723" s="46"/>
      <c r="I723" s="46"/>
      <c r="J723" s="46"/>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62"/>
      <c r="BP723" s="62"/>
    </row>
    <row r="724" spans="6:68" s="45" customFormat="1" x14ac:dyDescent="0.35">
      <c r="F724" s="46"/>
      <c r="G724" s="46"/>
      <c r="H724" s="46"/>
      <c r="I724" s="46"/>
      <c r="J724" s="46"/>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62"/>
      <c r="BP724" s="62"/>
    </row>
    <row r="725" spans="6:68" s="45" customFormat="1" x14ac:dyDescent="0.35">
      <c r="F725" s="46"/>
      <c r="G725" s="46"/>
      <c r="H725" s="46"/>
      <c r="I725" s="46"/>
      <c r="J725" s="46"/>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62"/>
      <c r="BP725" s="62"/>
    </row>
    <row r="726" spans="6:68" s="45" customFormat="1" x14ac:dyDescent="0.35">
      <c r="F726" s="46"/>
      <c r="G726" s="46"/>
      <c r="H726" s="46"/>
      <c r="I726" s="46"/>
      <c r="J726" s="46"/>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62"/>
      <c r="BP726" s="62"/>
    </row>
    <row r="727" spans="6:68" s="45" customFormat="1" x14ac:dyDescent="0.35">
      <c r="F727" s="46"/>
      <c r="G727" s="46"/>
      <c r="H727" s="46"/>
      <c r="I727" s="46"/>
      <c r="J727" s="46"/>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62"/>
      <c r="BP727" s="62"/>
    </row>
    <row r="728" spans="6:68" s="45" customFormat="1" x14ac:dyDescent="0.35">
      <c r="F728" s="46"/>
      <c r="G728" s="46"/>
      <c r="H728" s="46"/>
      <c r="I728" s="46"/>
      <c r="J728" s="46"/>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62"/>
      <c r="BP728" s="62"/>
    </row>
    <row r="729" spans="6:68" s="45" customFormat="1" x14ac:dyDescent="0.35">
      <c r="F729" s="46"/>
      <c r="G729" s="46"/>
      <c r="H729" s="46"/>
      <c r="I729" s="46"/>
      <c r="J729" s="46"/>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62"/>
      <c r="BP729" s="62"/>
    </row>
    <row r="730" spans="6:68" s="45" customFormat="1" x14ac:dyDescent="0.35">
      <c r="F730" s="46"/>
      <c r="G730" s="46"/>
      <c r="H730" s="46"/>
      <c r="I730" s="46"/>
      <c r="J730" s="46"/>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62"/>
      <c r="BP730" s="62"/>
    </row>
    <row r="731" spans="6:68" s="45" customFormat="1" x14ac:dyDescent="0.35">
      <c r="F731" s="46"/>
      <c r="G731" s="46"/>
      <c r="H731" s="46"/>
      <c r="I731" s="46"/>
      <c r="J731" s="46"/>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62"/>
      <c r="BP731" s="62"/>
    </row>
    <row r="732" spans="6:68" s="45" customFormat="1" x14ac:dyDescent="0.35">
      <c r="F732" s="46"/>
      <c r="G732" s="46"/>
      <c r="H732" s="46"/>
      <c r="I732" s="46"/>
      <c r="J732" s="46"/>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62"/>
      <c r="BP732" s="62"/>
    </row>
    <row r="733" spans="6:68" s="45" customFormat="1" x14ac:dyDescent="0.35">
      <c r="F733" s="46"/>
      <c r="G733" s="46"/>
      <c r="H733" s="46"/>
      <c r="I733" s="46"/>
      <c r="J733" s="46"/>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62"/>
      <c r="BP733" s="62"/>
    </row>
    <row r="734" spans="6:68" s="45" customFormat="1" x14ac:dyDescent="0.35">
      <c r="F734" s="46"/>
      <c r="G734" s="46"/>
      <c r="H734" s="46"/>
      <c r="I734" s="46"/>
      <c r="J734" s="46"/>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62"/>
      <c r="BP734" s="62"/>
    </row>
    <row r="735" spans="6:68" s="45" customFormat="1" x14ac:dyDescent="0.35">
      <c r="F735" s="46"/>
      <c r="G735" s="46"/>
      <c r="H735" s="46"/>
      <c r="I735" s="46"/>
      <c r="J735" s="46"/>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62"/>
      <c r="BP735" s="62"/>
    </row>
    <row r="736" spans="6:68" s="45" customFormat="1" x14ac:dyDescent="0.35">
      <c r="F736" s="46"/>
      <c r="G736" s="46"/>
      <c r="H736" s="46"/>
      <c r="I736" s="46"/>
      <c r="J736" s="46"/>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62"/>
      <c r="BP736" s="62"/>
    </row>
    <row r="737" spans="6:68" s="45" customFormat="1" x14ac:dyDescent="0.35">
      <c r="F737" s="46"/>
      <c r="G737" s="46"/>
      <c r="H737" s="46"/>
      <c r="I737" s="46"/>
      <c r="J737" s="46"/>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62"/>
      <c r="BP737" s="62"/>
    </row>
    <row r="738" spans="6:68" s="45" customFormat="1" x14ac:dyDescent="0.35">
      <c r="F738" s="46"/>
      <c r="G738" s="46"/>
      <c r="H738" s="46"/>
      <c r="I738" s="46"/>
      <c r="J738" s="46"/>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62"/>
      <c r="BP738" s="62"/>
    </row>
    <row r="739" spans="6:68" s="45" customFormat="1" x14ac:dyDescent="0.35">
      <c r="F739" s="46"/>
      <c r="G739" s="46"/>
      <c r="H739" s="46"/>
      <c r="I739" s="46"/>
      <c r="J739" s="46"/>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62"/>
      <c r="BP739" s="62"/>
    </row>
    <row r="740" spans="6:68" s="45" customFormat="1" x14ac:dyDescent="0.35">
      <c r="F740" s="46"/>
      <c r="G740" s="46"/>
      <c r="H740" s="46"/>
      <c r="I740" s="46"/>
      <c r="J740" s="46"/>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62"/>
      <c r="BP740" s="62"/>
    </row>
    <row r="741" spans="6:68" s="45" customFormat="1" x14ac:dyDescent="0.35">
      <c r="F741" s="46"/>
      <c r="G741" s="46"/>
      <c r="H741" s="46"/>
      <c r="I741" s="46"/>
      <c r="J741" s="46"/>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62"/>
      <c r="BP741" s="62"/>
    </row>
    <row r="742" spans="6:68" s="45" customFormat="1" x14ac:dyDescent="0.35">
      <c r="F742" s="46"/>
      <c r="G742" s="46"/>
      <c r="H742" s="46"/>
      <c r="I742" s="46"/>
      <c r="J742" s="46"/>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62"/>
      <c r="BP742" s="62"/>
    </row>
    <row r="743" spans="6:68" s="45" customFormat="1" x14ac:dyDescent="0.35">
      <c r="F743" s="46"/>
      <c r="G743" s="46"/>
      <c r="H743" s="46"/>
      <c r="I743" s="46"/>
      <c r="J743" s="46"/>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62"/>
      <c r="BP743" s="62"/>
    </row>
    <row r="744" spans="6:68" s="45" customFormat="1" x14ac:dyDescent="0.35">
      <c r="F744" s="46"/>
      <c r="G744" s="46"/>
      <c r="H744" s="46"/>
      <c r="I744" s="46"/>
      <c r="J744" s="46"/>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62"/>
      <c r="BP744" s="62"/>
    </row>
    <row r="745" spans="6:68" s="45" customFormat="1" x14ac:dyDescent="0.35">
      <c r="F745" s="46"/>
      <c r="G745" s="46"/>
      <c r="H745" s="46"/>
      <c r="I745" s="46"/>
      <c r="J745" s="46"/>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62"/>
      <c r="BP745" s="62"/>
    </row>
    <row r="746" spans="6:68" s="45" customFormat="1" x14ac:dyDescent="0.35">
      <c r="F746" s="46"/>
      <c r="G746" s="46"/>
      <c r="H746" s="46"/>
      <c r="I746" s="46"/>
      <c r="J746" s="46"/>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62"/>
      <c r="BP746" s="62"/>
    </row>
    <row r="747" spans="6:68" s="45" customFormat="1" x14ac:dyDescent="0.35">
      <c r="F747" s="46"/>
      <c r="G747" s="46"/>
      <c r="H747" s="46"/>
      <c r="I747" s="46"/>
      <c r="J747" s="46"/>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62"/>
      <c r="BP747" s="62"/>
    </row>
    <row r="748" spans="6:68" s="45" customFormat="1" x14ac:dyDescent="0.35">
      <c r="F748" s="46"/>
      <c r="G748" s="46"/>
      <c r="H748" s="46"/>
      <c r="I748" s="46"/>
      <c r="J748" s="46"/>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62"/>
      <c r="BP748" s="62"/>
    </row>
    <row r="749" spans="6:68" s="45" customFormat="1" x14ac:dyDescent="0.35">
      <c r="F749" s="46"/>
      <c r="G749" s="46"/>
      <c r="H749" s="46"/>
      <c r="I749" s="46"/>
      <c r="J749" s="46"/>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62"/>
      <c r="BP749" s="62"/>
    </row>
    <row r="750" spans="6:68" s="45" customFormat="1" x14ac:dyDescent="0.35">
      <c r="F750" s="46"/>
      <c r="G750" s="46"/>
      <c r="H750" s="46"/>
      <c r="I750" s="46"/>
      <c r="J750" s="46"/>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62"/>
      <c r="BP750" s="62"/>
    </row>
    <row r="751" spans="6:68" s="45" customFormat="1" x14ac:dyDescent="0.35">
      <c r="F751" s="46"/>
      <c r="G751" s="46"/>
      <c r="H751" s="46"/>
      <c r="I751" s="46"/>
      <c r="J751" s="46"/>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62"/>
      <c r="BP751" s="62"/>
    </row>
    <row r="752" spans="6:68" s="45" customFormat="1" x14ac:dyDescent="0.35">
      <c r="F752" s="46"/>
      <c r="G752" s="46"/>
      <c r="H752" s="46"/>
      <c r="I752" s="46"/>
      <c r="J752" s="46"/>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62"/>
      <c r="BP752" s="62"/>
    </row>
    <row r="753" spans="6:68" s="45" customFormat="1" x14ac:dyDescent="0.35">
      <c r="F753" s="46"/>
      <c r="G753" s="46"/>
      <c r="H753" s="46"/>
      <c r="I753" s="46"/>
      <c r="J753" s="46"/>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62"/>
      <c r="BP753" s="62"/>
    </row>
    <row r="754" spans="6:68" s="45" customFormat="1" x14ac:dyDescent="0.35">
      <c r="F754" s="46"/>
      <c r="G754" s="46"/>
      <c r="H754" s="46"/>
      <c r="I754" s="46"/>
      <c r="J754" s="46"/>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62"/>
      <c r="BP754" s="62"/>
    </row>
    <row r="755" spans="6:68" s="45" customFormat="1" x14ac:dyDescent="0.35">
      <c r="F755" s="46"/>
      <c r="G755" s="46"/>
      <c r="H755" s="46"/>
      <c r="I755" s="46"/>
      <c r="J755" s="46"/>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62"/>
      <c r="BP755" s="62"/>
    </row>
    <row r="756" spans="6:68" s="45" customFormat="1" x14ac:dyDescent="0.35">
      <c r="F756" s="46"/>
      <c r="G756" s="46"/>
      <c r="H756" s="46"/>
      <c r="I756" s="46"/>
      <c r="J756" s="46"/>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62"/>
      <c r="BP756" s="62"/>
    </row>
    <row r="757" spans="6:68" s="45" customFormat="1" x14ac:dyDescent="0.35">
      <c r="F757" s="46"/>
      <c r="G757" s="46"/>
      <c r="H757" s="46"/>
      <c r="I757" s="46"/>
      <c r="J757" s="46"/>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62"/>
      <c r="BP757" s="62"/>
    </row>
    <row r="758" spans="6:68" s="45" customFormat="1" x14ac:dyDescent="0.35">
      <c r="F758" s="46"/>
      <c r="G758" s="46"/>
      <c r="H758" s="46"/>
      <c r="I758" s="46"/>
      <c r="J758" s="46"/>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62"/>
      <c r="BP758" s="62"/>
    </row>
    <row r="759" spans="6:68" s="45" customFormat="1" x14ac:dyDescent="0.35">
      <c r="F759" s="46"/>
      <c r="G759" s="46"/>
      <c r="H759" s="46"/>
      <c r="I759" s="46"/>
      <c r="J759" s="46"/>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62"/>
      <c r="BP759" s="62"/>
    </row>
    <row r="760" spans="6:68" s="45" customFormat="1" x14ac:dyDescent="0.35">
      <c r="F760" s="46"/>
      <c r="G760" s="46"/>
      <c r="H760" s="46"/>
      <c r="I760" s="46"/>
      <c r="J760" s="46"/>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62"/>
      <c r="BP760" s="62"/>
    </row>
    <row r="761" spans="6:68" s="45" customFormat="1" x14ac:dyDescent="0.35">
      <c r="F761" s="46"/>
      <c r="G761" s="46"/>
      <c r="H761" s="46"/>
      <c r="I761" s="46"/>
      <c r="J761" s="46"/>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62"/>
      <c r="BP761" s="62"/>
    </row>
    <row r="762" spans="6:68" s="45" customFormat="1" x14ac:dyDescent="0.35">
      <c r="F762" s="46"/>
      <c r="G762" s="46"/>
      <c r="H762" s="46"/>
      <c r="I762" s="46"/>
      <c r="J762" s="46"/>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62"/>
      <c r="BP762" s="62"/>
    </row>
    <row r="763" spans="6:68" s="45" customFormat="1" x14ac:dyDescent="0.35">
      <c r="F763" s="46"/>
      <c r="G763" s="46"/>
      <c r="H763" s="46"/>
      <c r="I763" s="46"/>
      <c r="J763" s="46"/>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62"/>
      <c r="BP763" s="62"/>
    </row>
    <row r="764" spans="6:68" s="45" customFormat="1" x14ac:dyDescent="0.35">
      <c r="F764" s="46"/>
      <c r="G764" s="46"/>
      <c r="H764" s="46"/>
      <c r="I764" s="46"/>
      <c r="J764" s="46"/>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62"/>
      <c r="BP764" s="62"/>
    </row>
    <row r="765" spans="6:68" s="45" customFormat="1" x14ac:dyDescent="0.35">
      <c r="F765" s="46"/>
      <c r="G765" s="46"/>
      <c r="H765" s="46"/>
      <c r="I765" s="46"/>
      <c r="J765" s="46"/>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62"/>
      <c r="BP765" s="62"/>
    </row>
    <row r="766" spans="6:68" s="45" customFormat="1" x14ac:dyDescent="0.35">
      <c r="F766" s="46"/>
      <c r="G766" s="46"/>
      <c r="H766" s="46"/>
      <c r="I766" s="46"/>
      <c r="J766" s="46"/>
      <c r="L766" s="49"/>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c r="AQ766" s="49"/>
      <c r="AR766" s="49"/>
      <c r="AS766" s="49"/>
      <c r="AT766" s="49"/>
      <c r="AU766" s="49"/>
      <c r="AV766" s="49"/>
      <c r="AW766" s="49"/>
      <c r="AX766" s="49"/>
      <c r="AY766" s="49"/>
      <c r="AZ766" s="49"/>
      <c r="BA766" s="49"/>
      <c r="BB766" s="49"/>
      <c r="BC766" s="49"/>
      <c r="BD766" s="49"/>
      <c r="BE766" s="49"/>
      <c r="BF766" s="49"/>
      <c r="BG766" s="49"/>
      <c r="BH766" s="49"/>
      <c r="BI766" s="49"/>
      <c r="BJ766" s="49"/>
      <c r="BK766" s="49"/>
      <c r="BL766" s="49"/>
      <c r="BM766" s="49"/>
      <c r="BN766" s="49"/>
      <c r="BO766" s="62"/>
      <c r="BP766" s="62"/>
    </row>
    <row r="767" spans="6:68" s="45" customFormat="1" x14ac:dyDescent="0.35">
      <c r="F767" s="46"/>
      <c r="G767" s="46"/>
      <c r="H767" s="46"/>
      <c r="I767" s="46"/>
      <c r="J767" s="46"/>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62"/>
      <c r="BP767" s="62"/>
    </row>
    <row r="768" spans="6:68" s="45" customFormat="1" x14ac:dyDescent="0.35">
      <c r="F768" s="46"/>
      <c r="G768" s="46"/>
      <c r="H768" s="46"/>
      <c r="I768" s="46"/>
      <c r="J768" s="46"/>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62"/>
      <c r="BP768" s="62"/>
    </row>
    <row r="769" spans="6:68" s="45" customFormat="1" x14ac:dyDescent="0.35">
      <c r="F769" s="46"/>
      <c r="G769" s="46"/>
      <c r="H769" s="46"/>
      <c r="I769" s="46"/>
      <c r="J769" s="46"/>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62"/>
      <c r="BP769" s="62"/>
    </row>
    <row r="770" spans="6:68" s="45" customFormat="1" x14ac:dyDescent="0.35">
      <c r="F770" s="46"/>
      <c r="G770" s="46"/>
      <c r="H770" s="46"/>
      <c r="I770" s="46"/>
      <c r="J770" s="46"/>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62"/>
      <c r="BP770" s="62"/>
    </row>
    <row r="771" spans="6:68" s="45" customFormat="1" x14ac:dyDescent="0.35">
      <c r="F771" s="46"/>
      <c r="G771" s="46"/>
      <c r="H771" s="46"/>
      <c r="I771" s="46"/>
      <c r="J771" s="46"/>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62"/>
      <c r="BP771" s="62"/>
    </row>
    <row r="772" spans="6:68" s="45" customFormat="1" x14ac:dyDescent="0.35">
      <c r="F772" s="46"/>
      <c r="G772" s="46"/>
      <c r="H772" s="46"/>
      <c r="I772" s="46"/>
      <c r="J772" s="46"/>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62"/>
      <c r="BP772" s="62"/>
    </row>
    <row r="773" spans="6:68" s="45" customFormat="1" x14ac:dyDescent="0.35">
      <c r="F773" s="46"/>
      <c r="G773" s="46"/>
      <c r="H773" s="46"/>
      <c r="I773" s="46"/>
      <c r="J773" s="46"/>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62"/>
      <c r="BP773" s="62"/>
    </row>
    <row r="774" spans="6:68" s="45" customFormat="1" x14ac:dyDescent="0.35">
      <c r="F774" s="46"/>
      <c r="G774" s="46"/>
      <c r="H774" s="46"/>
      <c r="I774" s="46"/>
      <c r="J774" s="46"/>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62"/>
      <c r="BP774" s="62"/>
    </row>
    <row r="775" spans="6:68" s="45" customFormat="1" x14ac:dyDescent="0.35">
      <c r="F775" s="46"/>
      <c r="G775" s="46"/>
      <c r="H775" s="46"/>
      <c r="I775" s="46"/>
      <c r="J775" s="46"/>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62"/>
      <c r="BP775" s="62"/>
    </row>
    <row r="776" spans="6:68" s="45" customFormat="1" x14ac:dyDescent="0.35">
      <c r="F776" s="46"/>
      <c r="G776" s="46"/>
      <c r="H776" s="46"/>
      <c r="I776" s="46"/>
      <c r="J776" s="46"/>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62"/>
      <c r="BP776" s="62"/>
    </row>
    <row r="777" spans="6:68" s="45" customFormat="1" x14ac:dyDescent="0.35">
      <c r="F777" s="46"/>
      <c r="G777" s="46"/>
      <c r="H777" s="46"/>
      <c r="I777" s="46"/>
      <c r="J777" s="46"/>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62"/>
      <c r="BP777" s="62"/>
    </row>
    <row r="778" spans="6:68" s="45" customFormat="1" x14ac:dyDescent="0.35">
      <c r="F778" s="46"/>
      <c r="G778" s="46"/>
      <c r="H778" s="46"/>
      <c r="I778" s="46"/>
      <c r="J778" s="46"/>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62"/>
      <c r="BP778" s="62"/>
    </row>
    <row r="779" spans="6:68" s="45" customFormat="1" x14ac:dyDescent="0.35">
      <c r="F779" s="46"/>
      <c r="G779" s="46"/>
      <c r="H779" s="46"/>
      <c r="I779" s="46"/>
      <c r="J779" s="46"/>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62"/>
      <c r="BP779" s="62"/>
    </row>
    <row r="780" spans="6:68" s="45" customFormat="1" x14ac:dyDescent="0.35">
      <c r="F780" s="46"/>
      <c r="G780" s="46"/>
      <c r="H780" s="46"/>
      <c r="I780" s="46"/>
      <c r="J780" s="46"/>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62"/>
      <c r="BP780" s="62"/>
    </row>
    <row r="781" spans="6:68" s="45" customFormat="1" x14ac:dyDescent="0.35">
      <c r="F781" s="46"/>
      <c r="G781" s="46"/>
      <c r="H781" s="46"/>
      <c r="I781" s="46"/>
      <c r="J781" s="46"/>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62"/>
      <c r="BP781" s="62"/>
    </row>
    <row r="782" spans="6:68" s="45" customFormat="1" x14ac:dyDescent="0.35">
      <c r="F782" s="46"/>
      <c r="G782" s="46"/>
      <c r="H782" s="46"/>
      <c r="I782" s="46"/>
      <c r="J782" s="46"/>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62"/>
      <c r="BP782" s="62"/>
    </row>
    <row r="783" spans="6:68" s="45" customFormat="1" x14ac:dyDescent="0.35">
      <c r="F783" s="46"/>
      <c r="G783" s="46"/>
      <c r="H783" s="46"/>
      <c r="I783" s="46"/>
      <c r="J783" s="46"/>
      <c r="L783" s="49"/>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c r="AQ783" s="49"/>
      <c r="AR783" s="49"/>
      <c r="AS783" s="49"/>
      <c r="AT783" s="49"/>
      <c r="AU783" s="49"/>
      <c r="AV783" s="49"/>
      <c r="AW783" s="49"/>
      <c r="AX783" s="49"/>
      <c r="AY783" s="49"/>
      <c r="AZ783" s="49"/>
      <c r="BA783" s="49"/>
      <c r="BB783" s="49"/>
      <c r="BC783" s="49"/>
      <c r="BD783" s="49"/>
      <c r="BE783" s="49"/>
      <c r="BF783" s="49"/>
      <c r="BG783" s="49"/>
      <c r="BH783" s="49"/>
      <c r="BI783" s="49"/>
      <c r="BJ783" s="49"/>
      <c r="BK783" s="49"/>
      <c r="BL783" s="49"/>
      <c r="BM783" s="49"/>
      <c r="BN783" s="49"/>
      <c r="BO783" s="62"/>
      <c r="BP783" s="62"/>
    </row>
    <row r="784" spans="6:68" s="45" customFormat="1" x14ac:dyDescent="0.35">
      <c r="F784" s="46"/>
      <c r="G784" s="46"/>
      <c r="H784" s="46"/>
      <c r="I784" s="46"/>
      <c r="J784" s="46"/>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62"/>
      <c r="BP784" s="62"/>
    </row>
    <row r="785" spans="6:68" s="45" customFormat="1" x14ac:dyDescent="0.35">
      <c r="F785" s="46"/>
      <c r="G785" s="46"/>
      <c r="H785" s="46"/>
      <c r="I785" s="46"/>
      <c r="J785" s="46"/>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62"/>
      <c r="BP785" s="62"/>
    </row>
    <row r="786" spans="6:68" s="45" customFormat="1" x14ac:dyDescent="0.35">
      <c r="F786" s="46"/>
      <c r="G786" s="46"/>
      <c r="H786" s="46"/>
      <c r="I786" s="46"/>
      <c r="J786" s="46"/>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62"/>
      <c r="BP786" s="62"/>
    </row>
    <row r="787" spans="6:68" s="45" customFormat="1" x14ac:dyDescent="0.35">
      <c r="F787" s="46"/>
      <c r="G787" s="46"/>
      <c r="H787" s="46"/>
      <c r="I787" s="46"/>
      <c r="J787" s="46"/>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62"/>
      <c r="BP787" s="62"/>
    </row>
    <row r="788" spans="6:68" s="45" customFormat="1" x14ac:dyDescent="0.35">
      <c r="F788" s="46"/>
      <c r="G788" s="46"/>
      <c r="H788" s="46"/>
      <c r="I788" s="46"/>
      <c r="J788" s="46"/>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62"/>
      <c r="BP788" s="62"/>
    </row>
    <row r="789" spans="6:68" s="45" customFormat="1" x14ac:dyDescent="0.35">
      <c r="F789" s="46"/>
      <c r="G789" s="46"/>
      <c r="H789" s="46"/>
      <c r="I789" s="46"/>
      <c r="J789" s="46"/>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62"/>
      <c r="BP789" s="62"/>
    </row>
    <row r="790" spans="6:68" s="45" customFormat="1" x14ac:dyDescent="0.35">
      <c r="F790" s="46"/>
      <c r="G790" s="46"/>
      <c r="H790" s="46"/>
      <c r="I790" s="46"/>
      <c r="J790" s="46"/>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62"/>
      <c r="BP790" s="62"/>
    </row>
    <row r="791" spans="6:68" s="45" customFormat="1" x14ac:dyDescent="0.35">
      <c r="F791" s="46"/>
      <c r="G791" s="46"/>
      <c r="H791" s="46"/>
      <c r="I791" s="46"/>
      <c r="J791" s="46"/>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62"/>
      <c r="BP791" s="62"/>
    </row>
    <row r="792" spans="6:68" s="45" customFormat="1" x14ac:dyDescent="0.35">
      <c r="F792" s="46"/>
      <c r="G792" s="46"/>
      <c r="H792" s="46"/>
      <c r="I792" s="46"/>
      <c r="J792" s="46"/>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62"/>
      <c r="BP792" s="62"/>
    </row>
    <row r="793" spans="6:68" s="45" customFormat="1" x14ac:dyDescent="0.35">
      <c r="F793" s="46"/>
      <c r="G793" s="46"/>
      <c r="H793" s="46"/>
      <c r="I793" s="46"/>
      <c r="J793" s="46"/>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62"/>
      <c r="BP793" s="62"/>
    </row>
    <row r="794" spans="6:68" s="45" customFormat="1" x14ac:dyDescent="0.35">
      <c r="F794" s="46"/>
      <c r="G794" s="46"/>
      <c r="H794" s="46"/>
      <c r="I794" s="46"/>
      <c r="J794" s="46"/>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62"/>
      <c r="BP794" s="62"/>
    </row>
    <row r="795" spans="6:68" s="45" customFormat="1" x14ac:dyDescent="0.35">
      <c r="F795" s="46"/>
      <c r="G795" s="46"/>
      <c r="H795" s="46"/>
      <c r="I795" s="46"/>
      <c r="J795" s="46"/>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62"/>
      <c r="BP795" s="62"/>
    </row>
    <row r="796" spans="6:68" s="45" customFormat="1" x14ac:dyDescent="0.35">
      <c r="F796" s="46"/>
      <c r="G796" s="46"/>
      <c r="H796" s="46"/>
      <c r="I796" s="46"/>
      <c r="J796" s="46"/>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62"/>
      <c r="BP796" s="62"/>
    </row>
    <row r="797" spans="6:68" s="45" customFormat="1" x14ac:dyDescent="0.35">
      <c r="F797" s="46"/>
      <c r="G797" s="46"/>
      <c r="H797" s="46"/>
      <c r="I797" s="46"/>
      <c r="J797" s="46"/>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62"/>
      <c r="BP797" s="62"/>
    </row>
    <row r="798" spans="6:68" s="45" customFormat="1" x14ac:dyDescent="0.35">
      <c r="F798" s="46"/>
      <c r="G798" s="46"/>
      <c r="H798" s="46"/>
      <c r="I798" s="46"/>
      <c r="J798" s="46"/>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62"/>
      <c r="BP798" s="62"/>
    </row>
    <row r="799" spans="6:68" s="45" customFormat="1" x14ac:dyDescent="0.35">
      <c r="F799" s="46"/>
      <c r="G799" s="46"/>
      <c r="H799" s="46"/>
      <c r="I799" s="46"/>
      <c r="J799" s="46"/>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62"/>
      <c r="BP799" s="62"/>
    </row>
    <row r="800" spans="6:68" s="45" customFormat="1" x14ac:dyDescent="0.35">
      <c r="F800" s="46"/>
      <c r="G800" s="46"/>
      <c r="H800" s="46"/>
      <c r="I800" s="46"/>
      <c r="J800" s="46"/>
      <c r="L800" s="49"/>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c r="AQ800" s="49"/>
      <c r="AR800" s="49"/>
      <c r="AS800" s="49"/>
      <c r="AT800" s="49"/>
      <c r="AU800" s="49"/>
      <c r="AV800" s="49"/>
      <c r="AW800" s="49"/>
      <c r="AX800" s="49"/>
      <c r="AY800" s="49"/>
      <c r="AZ800" s="49"/>
      <c r="BA800" s="49"/>
      <c r="BB800" s="49"/>
      <c r="BC800" s="49"/>
      <c r="BD800" s="49"/>
      <c r="BE800" s="49"/>
      <c r="BF800" s="49"/>
      <c r="BG800" s="49"/>
      <c r="BH800" s="49"/>
      <c r="BI800" s="49"/>
      <c r="BJ800" s="49"/>
      <c r="BK800" s="49"/>
      <c r="BL800" s="49"/>
      <c r="BM800" s="49"/>
      <c r="BN800" s="49"/>
      <c r="BO800" s="62"/>
      <c r="BP800" s="62"/>
    </row>
    <row r="801" spans="6:68" s="45" customFormat="1" x14ac:dyDescent="0.35">
      <c r="F801" s="46"/>
      <c r="G801" s="46"/>
      <c r="H801" s="46"/>
      <c r="I801" s="46"/>
      <c r="J801" s="46"/>
      <c r="L801" s="49"/>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c r="AQ801" s="49"/>
      <c r="AR801" s="49"/>
      <c r="AS801" s="49"/>
      <c r="AT801" s="49"/>
      <c r="AU801" s="49"/>
      <c r="AV801" s="49"/>
      <c r="AW801" s="49"/>
      <c r="AX801" s="49"/>
      <c r="AY801" s="49"/>
      <c r="AZ801" s="49"/>
      <c r="BA801" s="49"/>
      <c r="BB801" s="49"/>
      <c r="BC801" s="49"/>
      <c r="BD801" s="49"/>
      <c r="BE801" s="49"/>
      <c r="BF801" s="49"/>
      <c r="BG801" s="49"/>
      <c r="BH801" s="49"/>
      <c r="BI801" s="49"/>
      <c r="BJ801" s="49"/>
      <c r="BK801" s="49"/>
      <c r="BL801" s="49"/>
      <c r="BM801" s="49"/>
      <c r="BN801" s="49"/>
      <c r="BO801" s="62"/>
      <c r="BP801" s="62"/>
    </row>
    <row r="802" spans="6:68" s="45" customFormat="1" x14ac:dyDescent="0.35">
      <c r="F802" s="46"/>
      <c r="G802" s="46"/>
      <c r="H802" s="46"/>
      <c r="I802" s="46"/>
      <c r="J802" s="46"/>
      <c r="L802" s="49"/>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c r="AQ802" s="49"/>
      <c r="AR802" s="49"/>
      <c r="AS802" s="49"/>
      <c r="AT802" s="49"/>
      <c r="AU802" s="49"/>
      <c r="AV802" s="49"/>
      <c r="AW802" s="49"/>
      <c r="AX802" s="49"/>
      <c r="AY802" s="49"/>
      <c r="AZ802" s="49"/>
      <c r="BA802" s="49"/>
      <c r="BB802" s="49"/>
      <c r="BC802" s="49"/>
      <c r="BD802" s="49"/>
      <c r="BE802" s="49"/>
      <c r="BF802" s="49"/>
      <c r="BG802" s="49"/>
      <c r="BH802" s="49"/>
      <c r="BI802" s="49"/>
      <c r="BJ802" s="49"/>
      <c r="BK802" s="49"/>
      <c r="BL802" s="49"/>
      <c r="BM802" s="49"/>
      <c r="BN802" s="49"/>
      <c r="BO802" s="62"/>
      <c r="BP802" s="62"/>
    </row>
    <row r="803" spans="6:68" s="45" customFormat="1" x14ac:dyDescent="0.35">
      <c r="F803" s="46"/>
      <c r="G803" s="46"/>
      <c r="H803" s="46"/>
      <c r="I803" s="46"/>
      <c r="J803" s="46"/>
      <c r="L803" s="49"/>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c r="AQ803" s="49"/>
      <c r="AR803" s="49"/>
      <c r="AS803" s="49"/>
      <c r="AT803" s="49"/>
      <c r="AU803" s="49"/>
      <c r="AV803" s="49"/>
      <c r="AW803" s="49"/>
      <c r="AX803" s="49"/>
      <c r="AY803" s="49"/>
      <c r="AZ803" s="49"/>
      <c r="BA803" s="49"/>
      <c r="BB803" s="49"/>
      <c r="BC803" s="49"/>
      <c r="BD803" s="49"/>
      <c r="BE803" s="49"/>
      <c r="BF803" s="49"/>
      <c r="BG803" s="49"/>
      <c r="BH803" s="49"/>
      <c r="BI803" s="49"/>
      <c r="BJ803" s="49"/>
      <c r="BK803" s="49"/>
      <c r="BL803" s="49"/>
      <c r="BM803" s="49"/>
      <c r="BN803" s="49"/>
      <c r="BO803" s="62"/>
      <c r="BP803" s="62"/>
    </row>
    <row r="804" spans="6:68" s="45" customFormat="1" x14ac:dyDescent="0.35">
      <c r="F804" s="46"/>
      <c r="G804" s="46"/>
      <c r="H804" s="46"/>
      <c r="I804" s="46"/>
      <c r="J804" s="46"/>
      <c r="L804" s="49"/>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c r="AQ804" s="49"/>
      <c r="AR804" s="49"/>
      <c r="AS804" s="49"/>
      <c r="AT804" s="49"/>
      <c r="AU804" s="49"/>
      <c r="AV804" s="49"/>
      <c r="AW804" s="49"/>
      <c r="AX804" s="49"/>
      <c r="AY804" s="49"/>
      <c r="AZ804" s="49"/>
      <c r="BA804" s="49"/>
      <c r="BB804" s="49"/>
      <c r="BC804" s="49"/>
      <c r="BD804" s="49"/>
      <c r="BE804" s="49"/>
      <c r="BF804" s="49"/>
      <c r="BG804" s="49"/>
      <c r="BH804" s="49"/>
      <c r="BI804" s="49"/>
      <c r="BJ804" s="49"/>
      <c r="BK804" s="49"/>
      <c r="BL804" s="49"/>
      <c r="BM804" s="49"/>
      <c r="BN804" s="49"/>
      <c r="BO804" s="62"/>
      <c r="BP804" s="62"/>
    </row>
    <row r="805" spans="6:68" s="45" customFormat="1" x14ac:dyDescent="0.35">
      <c r="F805" s="46"/>
      <c r="G805" s="46"/>
      <c r="H805" s="46"/>
      <c r="I805" s="46"/>
      <c r="J805" s="46"/>
      <c r="L805" s="49"/>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c r="AQ805" s="49"/>
      <c r="AR805" s="49"/>
      <c r="AS805" s="49"/>
      <c r="AT805" s="49"/>
      <c r="AU805" s="49"/>
      <c r="AV805" s="49"/>
      <c r="AW805" s="49"/>
      <c r="AX805" s="49"/>
      <c r="AY805" s="49"/>
      <c r="AZ805" s="49"/>
      <c r="BA805" s="49"/>
      <c r="BB805" s="49"/>
      <c r="BC805" s="49"/>
      <c r="BD805" s="49"/>
      <c r="BE805" s="49"/>
      <c r="BF805" s="49"/>
      <c r="BG805" s="49"/>
      <c r="BH805" s="49"/>
      <c r="BI805" s="49"/>
      <c r="BJ805" s="49"/>
      <c r="BK805" s="49"/>
      <c r="BL805" s="49"/>
      <c r="BM805" s="49"/>
      <c r="BN805" s="49"/>
      <c r="BO805" s="62"/>
      <c r="BP805" s="62"/>
    </row>
    <row r="806" spans="6:68" s="45" customFormat="1" x14ac:dyDescent="0.35">
      <c r="F806" s="46"/>
      <c r="G806" s="46"/>
      <c r="H806" s="46"/>
      <c r="I806" s="46"/>
      <c r="J806" s="46"/>
      <c r="L806" s="49"/>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c r="AQ806" s="49"/>
      <c r="AR806" s="49"/>
      <c r="AS806" s="49"/>
      <c r="AT806" s="49"/>
      <c r="AU806" s="49"/>
      <c r="AV806" s="49"/>
      <c r="AW806" s="49"/>
      <c r="AX806" s="49"/>
      <c r="AY806" s="49"/>
      <c r="AZ806" s="49"/>
      <c r="BA806" s="49"/>
      <c r="BB806" s="49"/>
      <c r="BC806" s="49"/>
      <c r="BD806" s="49"/>
      <c r="BE806" s="49"/>
      <c r="BF806" s="49"/>
      <c r="BG806" s="49"/>
      <c r="BH806" s="49"/>
      <c r="BI806" s="49"/>
      <c r="BJ806" s="49"/>
      <c r="BK806" s="49"/>
      <c r="BL806" s="49"/>
      <c r="BM806" s="49"/>
      <c r="BN806" s="49"/>
      <c r="BO806" s="62"/>
      <c r="BP806" s="62"/>
    </row>
    <row r="807" spans="6:68" s="45" customFormat="1" x14ac:dyDescent="0.35">
      <c r="F807" s="46"/>
      <c r="G807" s="46"/>
      <c r="H807" s="46"/>
      <c r="I807" s="46"/>
      <c r="J807" s="46"/>
      <c r="L807" s="49"/>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c r="AQ807" s="49"/>
      <c r="AR807" s="49"/>
      <c r="AS807" s="49"/>
      <c r="AT807" s="49"/>
      <c r="AU807" s="49"/>
      <c r="AV807" s="49"/>
      <c r="AW807" s="49"/>
      <c r="AX807" s="49"/>
      <c r="AY807" s="49"/>
      <c r="AZ807" s="49"/>
      <c r="BA807" s="49"/>
      <c r="BB807" s="49"/>
      <c r="BC807" s="49"/>
      <c r="BD807" s="49"/>
      <c r="BE807" s="49"/>
      <c r="BF807" s="49"/>
      <c r="BG807" s="49"/>
      <c r="BH807" s="49"/>
      <c r="BI807" s="49"/>
      <c r="BJ807" s="49"/>
      <c r="BK807" s="49"/>
      <c r="BL807" s="49"/>
      <c r="BM807" s="49"/>
      <c r="BN807" s="49"/>
      <c r="BO807" s="62"/>
      <c r="BP807" s="62"/>
    </row>
    <row r="808" spans="6:68" s="45" customFormat="1" x14ac:dyDescent="0.35">
      <c r="F808" s="46"/>
      <c r="G808" s="46"/>
      <c r="H808" s="46"/>
      <c r="I808" s="46"/>
      <c r="J808" s="46"/>
      <c r="L808" s="49"/>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c r="AQ808" s="49"/>
      <c r="AR808" s="49"/>
      <c r="AS808" s="49"/>
      <c r="AT808" s="49"/>
      <c r="AU808" s="49"/>
      <c r="AV808" s="49"/>
      <c r="AW808" s="49"/>
      <c r="AX808" s="49"/>
      <c r="AY808" s="49"/>
      <c r="AZ808" s="49"/>
      <c r="BA808" s="49"/>
      <c r="BB808" s="49"/>
      <c r="BC808" s="49"/>
      <c r="BD808" s="49"/>
      <c r="BE808" s="49"/>
      <c r="BF808" s="49"/>
      <c r="BG808" s="49"/>
      <c r="BH808" s="49"/>
      <c r="BI808" s="49"/>
      <c r="BJ808" s="49"/>
      <c r="BK808" s="49"/>
      <c r="BL808" s="49"/>
      <c r="BM808" s="49"/>
      <c r="BN808" s="49"/>
      <c r="BO808" s="62"/>
      <c r="BP808" s="62"/>
    </row>
    <row r="809" spans="6:68" s="45" customFormat="1" x14ac:dyDescent="0.35">
      <c r="F809" s="46"/>
      <c r="G809" s="46"/>
      <c r="H809" s="46"/>
      <c r="I809" s="46"/>
      <c r="J809" s="46"/>
      <c r="L809" s="49"/>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c r="AQ809" s="49"/>
      <c r="AR809" s="49"/>
      <c r="AS809" s="49"/>
      <c r="AT809" s="49"/>
      <c r="AU809" s="49"/>
      <c r="AV809" s="49"/>
      <c r="AW809" s="49"/>
      <c r="AX809" s="49"/>
      <c r="AY809" s="49"/>
      <c r="AZ809" s="49"/>
      <c r="BA809" s="49"/>
      <c r="BB809" s="49"/>
      <c r="BC809" s="49"/>
      <c r="BD809" s="49"/>
      <c r="BE809" s="49"/>
      <c r="BF809" s="49"/>
      <c r="BG809" s="49"/>
      <c r="BH809" s="49"/>
      <c r="BI809" s="49"/>
      <c r="BJ809" s="49"/>
      <c r="BK809" s="49"/>
      <c r="BL809" s="49"/>
      <c r="BM809" s="49"/>
      <c r="BN809" s="49"/>
      <c r="BO809" s="62"/>
      <c r="BP809" s="62"/>
    </row>
    <row r="810" spans="6:68" s="45" customFormat="1" x14ac:dyDescent="0.35">
      <c r="F810" s="46"/>
      <c r="G810" s="46"/>
      <c r="H810" s="46"/>
      <c r="I810" s="46"/>
      <c r="J810" s="46"/>
      <c r="L810" s="49"/>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c r="AQ810" s="49"/>
      <c r="AR810" s="49"/>
      <c r="AS810" s="49"/>
      <c r="AT810" s="49"/>
      <c r="AU810" s="49"/>
      <c r="AV810" s="49"/>
      <c r="AW810" s="49"/>
      <c r="AX810" s="49"/>
      <c r="AY810" s="49"/>
      <c r="AZ810" s="49"/>
      <c r="BA810" s="49"/>
      <c r="BB810" s="49"/>
      <c r="BC810" s="49"/>
      <c r="BD810" s="49"/>
      <c r="BE810" s="49"/>
      <c r="BF810" s="49"/>
      <c r="BG810" s="49"/>
      <c r="BH810" s="49"/>
      <c r="BI810" s="49"/>
      <c r="BJ810" s="49"/>
      <c r="BK810" s="49"/>
      <c r="BL810" s="49"/>
      <c r="BM810" s="49"/>
      <c r="BN810" s="49"/>
      <c r="BO810" s="62"/>
      <c r="BP810" s="62"/>
    </row>
    <row r="811" spans="6:68" s="45" customFormat="1" x14ac:dyDescent="0.35">
      <c r="F811" s="46"/>
      <c r="G811" s="46"/>
      <c r="H811" s="46"/>
      <c r="I811" s="46"/>
      <c r="J811" s="46"/>
      <c r="L811" s="49"/>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c r="AQ811" s="49"/>
      <c r="AR811" s="49"/>
      <c r="AS811" s="49"/>
      <c r="AT811" s="49"/>
      <c r="AU811" s="49"/>
      <c r="AV811" s="49"/>
      <c r="AW811" s="49"/>
      <c r="AX811" s="49"/>
      <c r="AY811" s="49"/>
      <c r="AZ811" s="49"/>
      <c r="BA811" s="49"/>
      <c r="BB811" s="49"/>
      <c r="BC811" s="49"/>
      <c r="BD811" s="49"/>
      <c r="BE811" s="49"/>
      <c r="BF811" s="49"/>
      <c r="BG811" s="49"/>
      <c r="BH811" s="49"/>
      <c r="BI811" s="49"/>
      <c r="BJ811" s="49"/>
      <c r="BK811" s="49"/>
      <c r="BL811" s="49"/>
      <c r="BM811" s="49"/>
      <c r="BN811" s="49"/>
      <c r="BO811" s="62"/>
      <c r="BP811" s="62"/>
    </row>
    <row r="812" spans="6:68" s="45" customFormat="1" x14ac:dyDescent="0.35">
      <c r="F812" s="46"/>
      <c r="G812" s="46"/>
      <c r="H812" s="46"/>
      <c r="I812" s="46"/>
      <c r="J812" s="46"/>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c r="AQ812" s="49"/>
      <c r="AR812" s="49"/>
      <c r="AS812" s="49"/>
      <c r="AT812" s="49"/>
      <c r="AU812" s="49"/>
      <c r="AV812" s="49"/>
      <c r="AW812" s="49"/>
      <c r="AX812" s="49"/>
      <c r="AY812" s="49"/>
      <c r="AZ812" s="49"/>
      <c r="BA812" s="49"/>
      <c r="BB812" s="49"/>
      <c r="BC812" s="49"/>
      <c r="BD812" s="49"/>
      <c r="BE812" s="49"/>
      <c r="BF812" s="49"/>
      <c r="BG812" s="49"/>
      <c r="BH812" s="49"/>
      <c r="BI812" s="49"/>
      <c r="BJ812" s="49"/>
      <c r="BK812" s="49"/>
      <c r="BL812" s="49"/>
      <c r="BM812" s="49"/>
      <c r="BN812" s="49"/>
      <c r="BO812" s="62"/>
      <c r="BP812" s="62"/>
    </row>
    <row r="813" spans="6:68" s="45" customFormat="1" x14ac:dyDescent="0.35">
      <c r="F813" s="46"/>
      <c r="G813" s="46"/>
      <c r="H813" s="46"/>
      <c r="I813" s="46"/>
      <c r="J813" s="46"/>
      <c r="L813" s="49"/>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c r="AQ813" s="49"/>
      <c r="AR813" s="49"/>
      <c r="AS813" s="49"/>
      <c r="AT813" s="49"/>
      <c r="AU813" s="49"/>
      <c r="AV813" s="49"/>
      <c r="AW813" s="49"/>
      <c r="AX813" s="49"/>
      <c r="AY813" s="49"/>
      <c r="AZ813" s="49"/>
      <c r="BA813" s="49"/>
      <c r="BB813" s="49"/>
      <c r="BC813" s="49"/>
      <c r="BD813" s="49"/>
      <c r="BE813" s="49"/>
      <c r="BF813" s="49"/>
      <c r="BG813" s="49"/>
      <c r="BH813" s="49"/>
      <c r="BI813" s="49"/>
      <c r="BJ813" s="49"/>
      <c r="BK813" s="49"/>
      <c r="BL813" s="49"/>
      <c r="BM813" s="49"/>
      <c r="BN813" s="49"/>
      <c r="BO813" s="62"/>
      <c r="BP813" s="62"/>
    </row>
    <row r="814" spans="6:68" s="45" customFormat="1" x14ac:dyDescent="0.35">
      <c r="F814" s="46"/>
      <c r="G814" s="46"/>
      <c r="H814" s="46"/>
      <c r="I814" s="46"/>
      <c r="J814" s="46"/>
      <c r="L814" s="49"/>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c r="AQ814" s="49"/>
      <c r="AR814" s="49"/>
      <c r="AS814" s="49"/>
      <c r="AT814" s="49"/>
      <c r="AU814" s="49"/>
      <c r="AV814" s="49"/>
      <c r="AW814" s="49"/>
      <c r="AX814" s="49"/>
      <c r="AY814" s="49"/>
      <c r="AZ814" s="49"/>
      <c r="BA814" s="49"/>
      <c r="BB814" s="49"/>
      <c r="BC814" s="49"/>
      <c r="BD814" s="49"/>
      <c r="BE814" s="49"/>
      <c r="BF814" s="49"/>
      <c r="BG814" s="49"/>
      <c r="BH814" s="49"/>
      <c r="BI814" s="49"/>
      <c r="BJ814" s="49"/>
      <c r="BK814" s="49"/>
      <c r="BL814" s="49"/>
      <c r="BM814" s="49"/>
      <c r="BN814" s="49"/>
      <c r="BO814" s="62"/>
      <c r="BP814" s="62"/>
    </row>
    <row r="815" spans="6:68" s="45" customFormat="1" x14ac:dyDescent="0.35">
      <c r="F815" s="46"/>
      <c r="G815" s="46"/>
      <c r="H815" s="46"/>
      <c r="I815" s="46"/>
      <c r="J815" s="46"/>
      <c r="L815" s="49"/>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c r="AQ815" s="49"/>
      <c r="AR815" s="49"/>
      <c r="AS815" s="49"/>
      <c r="AT815" s="49"/>
      <c r="AU815" s="49"/>
      <c r="AV815" s="49"/>
      <c r="AW815" s="49"/>
      <c r="AX815" s="49"/>
      <c r="AY815" s="49"/>
      <c r="AZ815" s="49"/>
      <c r="BA815" s="49"/>
      <c r="BB815" s="49"/>
      <c r="BC815" s="49"/>
      <c r="BD815" s="49"/>
      <c r="BE815" s="49"/>
      <c r="BF815" s="49"/>
      <c r="BG815" s="49"/>
      <c r="BH815" s="49"/>
      <c r="BI815" s="49"/>
      <c r="BJ815" s="49"/>
      <c r="BK815" s="49"/>
      <c r="BL815" s="49"/>
      <c r="BM815" s="49"/>
      <c r="BN815" s="49"/>
      <c r="BO815" s="62"/>
      <c r="BP815" s="62"/>
    </row>
    <row r="816" spans="6:68" s="45" customFormat="1" x14ac:dyDescent="0.35">
      <c r="F816" s="46"/>
      <c r="G816" s="46"/>
      <c r="H816" s="46"/>
      <c r="I816" s="46"/>
      <c r="J816" s="46"/>
      <c r="L816" s="49"/>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c r="AQ816" s="49"/>
      <c r="AR816" s="49"/>
      <c r="AS816" s="49"/>
      <c r="AT816" s="49"/>
      <c r="AU816" s="49"/>
      <c r="AV816" s="49"/>
      <c r="AW816" s="49"/>
      <c r="AX816" s="49"/>
      <c r="AY816" s="49"/>
      <c r="AZ816" s="49"/>
      <c r="BA816" s="49"/>
      <c r="BB816" s="49"/>
      <c r="BC816" s="49"/>
      <c r="BD816" s="49"/>
      <c r="BE816" s="49"/>
      <c r="BF816" s="49"/>
      <c r="BG816" s="49"/>
      <c r="BH816" s="49"/>
      <c r="BI816" s="49"/>
      <c r="BJ816" s="49"/>
      <c r="BK816" s="49"/>
      <c r="BL816" s="49"/>
      <c r="BM816" s="49"/>
      <c r="BN816" s="49"/>
      <c r="BO816" s="62"/>
      <c r="BP816" s="62"/>
    </row>
    <row r="817" spans="6:68" s="45" customFormat="1" x14ac:dyDescent="0.35">
      <c r="F817" s="46"/>
      <c r="G817" s="46"/>
      <c r="H817" s="46"/>
      <c r="I817" s="46"/>
      <c r="J817" s="46"/>
      <c r="L817" s="49"/>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c r="AQ817" s="49"/>
      <c r="AR817" s="49"/>
      <c r="AS817" s="49"/>
      <c r="AT817" s="49"/>
      <c r="AU817" s="49"/>
      <c r="AV817" s="49"/>
      <c r="AW817" s="49"/>
      <c r="AX817" s="49"/>
      <c r="AY817" s="49"/>
      <c r="AZ817" s="49"/>
      <c r="BA817" s="49"/>
      <c r="BB817" s="49"/>
      <c r="BC817" s="49"/>
      <c r="BD817" s="49"/>
      <c r="BE817" s="49"/>
      <c r="BF817" s="49"/>
      <c r="BG817" s="49"/>
      <c r="BH817" s="49"/>
      <c r="BI817" s="49"/>
      <c r="BJ817" s="49"/>
      <c r="BK817" s="49"/>
      <c r="BL817" s="49"/>
      <c r="BM817" s="49"/>
      <c r="BN817" s="49"/>
      <c r="BO817" s="62"/>
      <c r="BP817" s="62"/>
    </row>
    <row r="818" spans="6:68" s="45" customFormat="1" x14ac:dyDescent="0.35">
      <c r="F818" s="46"/>
      <c r="G818" s="46"/>
      <c r="H818" s="46"/>
      <c r="I818" s="46"/>
      <c r="J818" s="46"/>
      <c r="L818" s="49"/>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c r="AQ818" s="49"/>
      <c r="AR818" s="49"/>
      <c r="AS818" s="49"/>
      <c r="AT818" s="49"/>
      <c r="AU818" s="49"/>
      <c r="AV818" s="49"/>
      <c r="AW818" s="49"/>
      <c r="AX818" s="49"/>
      <c r="AY818" s="49"/>
      <c r="AZ818" s="49"/>
      <c r="BA818" s="49"/>
      <c r="BB818" s="49"/>
      <c r="BC818" s="49"/>
      <c r="BD818" s="49"/>
      <c r="BE818" s="49"/>
      <c r="BF818" s="49"/>
      <c r="BG818" s="49"/>
      <c r="BH818" s="49"/>
      <c r="BI818" s="49"/>
      <c r="BJ818" s="49"/>
      <c r="BK818" s="49"/>
      <c r="BL818" s="49"/>
      <c r="BM818" s="49"/>
      <c r="BN818" s="49"/>
      <c r="BO818" s="62"/>
      <c r="BP818" s="62"/>
    </row>
    <row r="819" spans="6:68" s="45" customFormat="1" x14ac:dyDescent="0.35">
      <c r="F819" s="46"/>
      <c r="G819" s="46"/>
      <c r="H819" s="46"/>
      <c r="I819" s="46"/>
      <c r="J819" s="46"/>
      <c r="L819" s="49"/>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c r="AQ819" s="49"/>
      <c r="AR819" s="49"/>
      <c r="AS819" s="49"/>
      <c r="AT819" s="49"/>
      <c r="AU819" s="49"/>
      <c r="AV819" s="49"/>
      <c r="AW819" s="49"/>
      <c r="AX819" s="49"/>
      <c r="AY819" s="49"/>
      <c r="AZ819" s="49"/>
      <c r="BA819" s="49"/>
      <c r="BB819" s="49"/>
      <c r="BC819" s="49"/>
      <c r="BD819" s="49"/>
      <c r="BE819" s="49"/>
      <c r="BF819" s="49"/>
      <c r="BG819" s="49"/>
      <c r="BH819" s="49"/>
      <c r="BI819" s="49"/>
      <c r="BJ819" s="49"/>
      <c r="BK819" s="49"/>
      <c r="BL819" s="49"/>
      <c r="BM819" s="49"/>
      <c r="BN819" s="49"/>
      <c r="BO819" s="62"/>
      <c r="BP819" s="62"/>
    </row>
    <row r="820" spans="6:68" s="45" customFormat="1" x14ac:dyDescent="0.35">
      <c r="F820" s="46"/>
      <c r="G820" s="46"/>
      <c r="H820" s="46"/>
      <c r="I820" s="46"/>
      <c r="J820" s="46"/>
      <c r="L820" s="49"/>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c r="AQ820" s="49"/>
      <c r="AR820" s="49"/>
      <c r="AS820" s="49"/>
      <c r="AT820" s="49"/>
      <c r="AU820" s="49"/>
      <c r="AV820" s="49"/>
      <c r="AW820" s="49"/>
      <c r="AX820" s="49"/>
      <c r="AY820" s="49"/>
      <c r="AZ820" s="49"/>
      <c r="BA820" s="49"/>
      <c r="BB820" s="49"/>
      <c r="BC820" s="49"/>
      <c r="BD820" s="49"/>
      <c r="BE820" s="49"/>
      <c r="BF820" s="49"/>
      <c r="BG820" s="49"/>
      <c r="BH820" s="49"/>
      <c r="BI820" s="49"/>
      <c r="BJ820" s="49"/>
      <c r="BK820" s="49"/>
      <c r="BL820" s="49"/>
      <c r="BM820" s="49"/>
      <c r="BN820" s="49"/>
      <c r="BO820" s="62"/>
      <c r="BP820" s="62"/>
    </row>
    <row r="821" spans="6:68" s="45" customFormat="1" x14ac:dyDescent="0.35">
      <c r="F821" s="46"/>
      <c r="G821" s="46"/>
      <c r="H821" s="46"/>
      <c r="I821" s="46"/>
      <c r="J821" s="46"/>
      <c r="L821" s="49"/>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c r="AQ821" s="49"/>
      <c r="AR821" s="49"/>
      <c r="AS821" s="49"/>
      <c r="AT821" s="49"/>
      <c r="AU821" s="49"/>
      <c r="AV821" s="49"/>
      <c r="AW821" s="49"/>
      <c r="AX821" s="49"/>
      <c r="AY821" s="49"/>
      <c r="AZ821" s="49"/>
      <c r="BA821" s="49"/>
      <c r="BB821" s="49"/>
      <c r="BC821" s="49"/>
      <c r="BD821" s="49"/>
      <c r="BE821" s="49"/>
      <c r="BF821" s="49"/>
      <c r="BG821" s="49"/>
      <c r="BH821" s="49"/>
      <c r="BI821" s="49"/>
      <c r="BJ821" s="49"/>
      <c r="BK821" s="49"/>
      <c r="BL821" s="49"/>
      <c r="BM821" s="49"/>
      <c r="BN821" s="49"/>
      <c r="BO821" s="62"/>
      <c r="BP821" s="62"/>
    </row>
    <row r="822" spans="6:68" s="45" customFormat="1" x14ac:dyDescent="0.35">
      <c r="F822" s="46"/>
      <c r="G822" s="46"/>
      <c r="H822" s="46"/>
      <c r="I822" s="46"/>
      <c r="J822" s="46"/>
      <c r="L822" s="49"/>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c r="AQ822" s="49"/>
      <c r="AR822" s="49"/>
      <c r="AS822" s="49"/>
      <c r="AT822" s="49"/>
      <c r="AU822" s="49"/>
      <c r="AV822" s="49"/>
      <c r="AW822" s="49"/>
      <c r="AX822" s="49"/>
      <c r="AY822" s="49"/>
      <c r="AZ822" s="49"/>
      <c r="BA822" s="49"/>
      <c r="BB822" s="49"/>
      <c r="BC822" s="49"/>
      <c r="BD822" s="49"/>
      <c r="BE822" s="49"/>
      <c r="BF822" s="49"/>
      <c r="BG822" s="49"/>
      <c r="BH822" s="49"/>
      <c r="BI822" s="49"/>
      <c r="BJ822" s="49"/>
      <c r="BK822" s="49"/>
      <c r="BL822" s="49"/>
      <c r="BM822" s="49"/>
      <c r="BN822" s="49"/>
      <c r="BO822" s="62"/>
      <c r="BP822" s="62"/>
    </row>
    <row r="823" spans="6:68" s="45" customFormat="1" x14ac:dyDescent="0.35">
      <c r="F823" s="46"/>
      <c r="G823" s="46"/>
      <c r="H823" s="46"/>
      <c r="I823" s="46"/>
      <c r="J823" s="46"/>
      <c r="L823" s="49"/>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c r="AQ823" s="49"/>
      <c r="AR823" s="49"/>
      <c r="AS823" s="49"/>
      <c r="AT823" s="49"/>
      <c r="AU823" s="49"/>
      <c r="AV823" s="49"/>
      <c r="AW823" s="49"/>
      <c r="AX823" s="49"/>
      <c r="AY823" s="49"/>
      <c r="AZ823" s="49"/>
      <c r="BA823" s="49"/>
      <c r="BB823" s="49"/>
      <c r="BC823" s="49"/>
      <c r="BD823" s="49"/>
      <c r="BE823" s="49"/>
      <c r="BF823" s="49"/>
      <c r="BG823" s="49"/>
      <c r="BH823" s="49"/>
      <c r="BI823" s="49"/>
      <c r="BJ823" s="49"/>
      <c r="BK823" s="49"/>
      <c r="BL823" s="49"/>
      <c r="BM823" s="49"/>
      <c r="BN823" s="49"/>
      <c r="BO823" s="62"/>
      <c r="BP823" s="62"/>
    </row>
    <row r="824" spans="6:68" s="45" customFormat="1" x14ac:dyDescent="0.35">
      <c r="F824" s="46"/>
      <c r="G824" s="46"/>
      <c r="H824" s="46"/>
      <c r="I824" s="46"/>
      <c r="J824" s="46"/>
      <c r="L824" s="49"/>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c r="AQ824" s="49"/>
      <c r="AR824" s="49"/>
      <c r="AS824" s="49"/>
      <c r="AT824" s="49"/>
      <c r="AU824" s="49"/>
      <c r="AV824" s="49"/>
      <c r="AW824" s="49"/>
      <c r="AX824" s="49"/>
      <c r="AY824" s="49"/>
      <c r="AZ824" s="49"/>
      <c r="BA824" s="49"/>
      <c r="BB824" s="49"/>
      <c r="BC824" s="49"/>
      <c r="BD824" s="49"/>
      <c r="BE824" s="49"/>
      <c r="BF824" s="49"/>
      <c r="BG824" s="49"/>
      <c r="BH824" s="49"/>
      <c r="BI824" s="49"/>
      <c r="BJ824" s="49"/>
      <c r="BK824" s="49"/>
      <c r="BL824" s="49"/>
      <c r="BM824" s="49"/>
      <c r="BN824" s="49"/>
      <c r="BO824" s="62"/>
      <c r="BP824" s="62"/>
    </row>
    <row r="825" spans="6:68" s="45" customFormat="1" x14ac:dyDescent="0.35">
      <c r="F825" s="46"/>
      <c r="G825" s="46"/>
      <c r="H825" s="46"/>
      <c r="I825" s="46"/>
      <c r="J825" s="46"/>
      <c r="L825" s="49"/>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c r="AQ825" s="49"/>
      <c r="AR825" s="49"/>
      <c r="AS825" s="49"/>
      <c r="AT825" s="49"/>
      <c r="AU825" s="49"/>
      <c r="AV825" s="49"/>
      <c r="AW825" s="49"/>
      <c r="AX825" s="49"/>
      <c r="AY825" s="49"/>
      <c r="AZ825" s="49"/>
      <c r="BA825" s="49"/>
      <c r="BB825" s="49"/>
      <c r="BC825" s="49"/>
      <c r="BD825" s="49"/>
      <c r="BE825" s="49"/>
      <c r="BF825" s="49"/>
      <c r="BG825" s="49"/>
      <c r="BH825" s="49"/>
      <c r="BI825" s="49"/>
      <c r="BJ825" s="49"/>
      <c r="BK825" s="49"/>
      <c r="BL825" s="49"/>
      <c r="BM825" s="49"/>
      <c r="BN825" s="49"/>
      <c r="BO825" s="62"/>
      <c r="BP825" s="62"/>
    </row>
    <row r="826" spans="6:68" s="45" customFormat="1" x14ac:dyDescent="0.35">
      <c r="F826" s="46"/>
      <c r="G826" s="46"/>
      <c r="H826" s="46"/>
      <c r="I826" s="46"/>
      <c r="J826" s="46"/>
      <c r="L826" s="49"/>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c r="AQ826" s="49"/>
      <c r="AR826" s="49"/>
      <c r="AS826" s="49"/>
      <c r="AT826" s="49"/>
      <c r="AU826" s="49"/>
      <c r="AV826" s="49"/>
      <c r="AW826" s="49"/>
      <c r="AX826" s="49"/>
      <c r="AY826" s="49"/>
      <c r="AZ826" s="49"/>
      <c r="BA826" s="49"/>
      <c r="BB826" s="49"/>
      <c r="BC826" s="49"/>
      <c r="BD826" s="49"/>
      <c r="BE826" s="49"/>
      <c r="BF826" s="49"/>
      <c r="BG826" s="49"/>
      <c r="BH826" s="49"/>
      <c r="BI826" s="49"/>
      <c r="BJ826" s="49"/>
      <c r="BK826" s="49"/>
      <c r="BL826" s="49"/>
      <c r="BM826" s="49"/>
      <c r="BN826" s="49"/>
      <c r="BO826" s="62"/>
      <c r="BP826" s="62"/>
    </row>
    <row r="827" spans="6:68" s="45" customFormat="1" x14ac:dyDescent="0.35">
      <c r="F827" s="46"/>
      <c r="G827" s="46"/>
      <c r="H827" s="46"/>
      <c r="I827" s="46"/>
      <c r="J827" s="46"/>
      <c r="L827" s="49"/>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c r="AQ827" s="49"/>
      <c r="AR827" s="49"/>
      <c r="AS827" s="49"/>
      <c r="AT827" s="49"/>
      <c r="AU827" s="49"/>
      <c r="AV827" s="49"/>
      <c r="AW827" s="49"/>
      <c r="AX827" s="49"/>
      <c r="AY827" s="49"/>
      <c r="AZ827" s="49"/>
      <c r="BA827" s="49"/>
      <c r="BB827" s="49"/>
      <c r="BC827" s="49"/>
      <c r="BD827" s="49"/>
      <c r="BE827" s="49"/>
      <c r="BF827" s="49"/>
      <c r="BG827" s="49"/>
      <c r="BH827" s="49"/>
      <c r="BI827" s="49"/>
      <c r="BJ827" s="49"/>
      <c r="BK827" s="49"/>
      <c r="BL827" s="49"/>
      <c r="BM827" s="49"/>
      <c r="BN827" s="49"/>
      <c r="BO827" s="62"/>
      <c r="BP827" s="62"/>
    </row>
    <row r="828" spans="6:68" s="45" customFormat="1" x14ac:dyDescent="0.35">
      <c r="F828" s="46"/>
      <c r="G828" s="46"/>
      <c r="H828" s="46"/>
      <c r="I828" s="46"/>
      <c r="J828" s="46"/>
      <c r="L828" s="49"/>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c r="AQ828" s="49"/>
      <c r="AR828" s="49"/>
      <c r="AS828" s="49"/>
      <c r="AT828" s="49"/>
      <c r="AU828" s="49"/>
      <c r="AV828" s="49"/>
      <c r="AW828" s="49"/>
      <c r="AX828" s="49"/>
      <c r="AY828" s="49"/>
      <c r="AZ828" s="49"/>
      <c r="BA828" s="49"/>
      <c r="BB828" s="49"/>
      <c r="BC828" s="49"/>
      <c r="BD828" s="49"/>
      <c r="BE828" s="49"/>
      <c r="BF828" s="49"/>
      <c r="BG828" s="49"/>
      <c r="BH828" s="49"/>
      <c r="BI828" s="49"/>
      <c r="BJ828" s="49"/>
      <c r="BK828" s="49"/>
      <c r="BL828" s="49"/>
      <c r="BM828" s="49"/>
      <c r="BN828" s="49"/>
      <c r="BO828" s="62"/>
      <c r="BP828" s="62"/>
    </row>
    <row r="829" spans="6:68" s="45" customFormat="1" x14ac:dyDescent="0.35">
      <c r="F829" s="46"/>
      <c r="G829" s="46"/>
      <c r="H829" s="46"/>
      <c r="I829" s="46"/>
      <c r="J829" s="46"/>
      <c r="L829" s="49"/>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c r="AQ829" s="49"/>
      <c r="AR829" s="49"/>
      <c r="AS829" s="49"/>
      <c r="AT829" s="49"/>
      <c r="AU829" s="49"/>
      <c r="AV829" s="49"/>
      <c r="AW829" s="49"/>
      <c r="AX829" s="49"/>
      <c r="AY829" s="49"/>
      <c r="AZ829" s="49"/>
      <c r="BA829" s="49"/>
      <c r="BB829" s="49"/>
      <c r="BC829" s="49"/>
      <c r="BD829" s="49"/>
      <c r="BE829" s="49"/>
      <c r="BF829" s="49"/>
      <c r="BG829" s="49"/>
      <c r="BH829" s="49"/>
      <c r="BI829" s="49"/>
      <c r="BJ829" s="49"/>
      <c r="BK829" s="49"/>
      <c r="BL829" s="49"/>
      <c r="BM829" s="49"/>
      <c r="BN829" s="49"/>
      <c r="BO829" s="62"/>
      <c r="BP829" s="62"/>
    </row>
    <row r="830" spans="6:68" s="45" customFormat="1" x14ac:dyDescent="0.35">
      <c r="F830" s="46"/>
      <c r="G830" s="46"/>
      <c r="H830" s="46"/>
      <c r="I830" s="46"/>
      <c r="J830" s="46"/>
      <c r="L830" s="49"/>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c r="AQ830" s="49"/>
      <c r="AR830" s="49"/>
      <c r="AS830" s="49"/>
      <c r="AT830" s="49"/>
      <c r="AU830" s="49"/>
      <c r="AV830" s="49"/>
      <c r="AW830" s="49"/>
      <c r="AX830" s="49"/>
      <c r="AY830" s="49"/>
      <c r="AZ830" s="49"/>
      <c r="BA830" s="49"/>
      <c r="BB830" s="49"/>
      <c r="BC830" s="49"/>
      <c r="BD830" s="49"/>
      <c r="BE830" s="49"/>
      <c r="BF830" s="49"/>
      <c r="BG830" s="49"/>
      <c r="BH830" s="49"/>
      <c r="BI830" s="49"/>
      <c r="BJ830" s="49"/>
      <c r="BK830" s="49"/>
      <c r="BL830" s="49"/>
      <c r="BM830" s="49"/>
      <c r="BN830" s="49"/>
      <c r="BO830" s="62"/>
      <c r="BP830" s="62"/>
    </row>
    <row r="831" spans="6:68" s="45" customFormat="1" x14ac:dyDescent="0.35">
      <c r="F831" s="46"/>
      <c r="G831" s="46"/>
      <c r="H831" s="46"/>
      <c r="I831" s="46"/>
      <c r="J831" s="46"/>
      <c r="L831" s="49"/>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c r="AQ831" s="49"/>
      <c r="AR831" s="49"/>
      <c r="AS831" s="49"/>
      <c r="AT831" s="49"/>
      <c r="AU831" s="49"/>
      <c r="AV831" s="49"/>
      <c r="AW831" s="49"/>
      <c r="AX831" s="49"/>
      <c r="AY831" s="49"/>
      <c r="AZ831" s="49"/>
      <c r="BA831" s="49"/>
      <c r="BB831" s="49"/>
      <c r="BC831" s="49"/>
      <c r="BD831" s="49"/>
      <c r="BE831" s="49"/>
      <c r="BF831" s="49"/>
      <c r="BG831" s="49"/>
      <c r="BH831" s="49"/>
      <c r="BI831" s="49"/>
      <c r="BJ831" s="49"/>
      <c r="BK831" s="49"/>
      <c r="BL831" s="49"/>
      <c r="BM831" s="49"/>
      <c r="BN831" s="49"/>
      <c r="BO831" s="62"/>
      <c r="BP831" s="62"/>
    </row>
    <row r="832" spans="6:68" s="45" customFormat="1" x14ac:dyDescent="0.35">
      <c r="F832" s="46"/>
      <c r="G832" s="46"/>
      <c r="H832" s="46"/>
      <c r="I832" s="46"/>
      <c r="J832" s="46"/>
      <c r="L832" s="49"/>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c r="AQ832" s="49"/>
      <c r="AR832" s="49"/>
      <c r="AS832" s="49"/>
      <c r="AT832" s="49"/>
      <c r="AU832" s="49"/>
      <c r="AV832" s="49"/>
      <c r="AW832" s="49"/>
      <c r="AX832" s="49"/>
      <c r="AY832" s="49"/>
      <c r="AZ832" s="49"/>
      <c r="BA832" s="49"/>
      <c r="BB832" s="49"/>
      <c r="BC832" s="49"/>
      <c r="BD832" s="49"/>
      <c r="BE832" s="49"/>
      <c r="BF832" s="49"/>
      <c r="BG832" s="49"/>
      <c r="BH832" s="49"/>
      <c r="BI832" s="49"/>
      <c r="BJ832" s="49"/>
      <c r="BK832" s="49"/>
      <c r="BL832" s="49"/>
      <c r="BM832" s="49"/>
      <c r="BN832" s="49"/>
      <c r="BO832" s="62"/>
      <c r="BP832" s="62"/>
    </row>
    <row r="833" spans="6:68" s="45" customFormat="1" x14ac:dyDescent="0.35">
      <c r="F833" s="46"/>
      <c r="G833" s="46"/>
      <c r="H833" s="46"/>
      <c r="I833" s="46"/>
      <c r="J833" s="46"/>
      <c r="L833" s="49"/>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c r="AQ833" s="49"/>
      <c r="AR833" s="49"/>
      <c r="AS833" s="49"/>
      <c r="AT833" s="49"/>
      <c r="AU833" s="49"/>
      <c r="AV833" s="49"/>
      <c r="AW833" s="49"/>
      <c r="AX833" s="49"/>
      <c r="AY833" s="49"/>
      <c r="AZ833" s="49"/>
      <c r="BA833" s="49"/>
      <c r="BB833" s="49"/>
      <c r="BC833" s="49"/>
      <c r="BD833" s="49"/>
      <c r="BE833" s="49"/>
      <c r="BF833" s="49"/>
      <c r="BG833" s="49"/>
      <c r="BH833" s="49"/>
      <c r="BI833" s="49"/>
      <c r="BJ833" s="49"/>
      <c r="BK833" s="49"/>
      <c r="BL833" s="49"/>
      <c r="BM833" s="49"/>
      <c r="BN833" s="49"/>
      <c r="BO833" s="62"/>
      <c r="BP833" s="62"/>
    </row>
    <row r="834" spans="6:68" s="45" customFormat="1" x14ac:dyDescent="0.35">
      <c r="F834" s="46"/>
      <c r="G834" s="46"/>
      <c r="H834" s="46"/>
      <c r="I834" s="46"/>
      <c r="J834" s="46"/>
      <c r="L834" s="49"/>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c r="AQ834" s="49"/>
      <c r="AR834" s="49"/>
      <c r="AS834" s="49"/>
      <c r="AT834" s="49"/>
      <c r="AU834" s="49"/>
      <c r="AV834" s="49"/>
      <c r="AW834" s="49"/>
      <c r="AX834" s="49"/>
      <c r="AY834" s="49"/>
      <c r="AZ834" s="49"/>
      <c r="BA834" s="49"/>
      <c r="BB834" s="49"/>
      <c r="BC834" s="49"/>
      <c r="BD834" s="49"/>
      <c r="BE834" s="49"/>
      <c r="BF834" s="49"/>
      <c r="BG834" s="49"/>
      <c r="BH834" s="49"/>
      <c r="BI834" s="49"/>
      <c r="BJ834" s="49"/>
      <c r="BK834" s="49"/>
      <c r="BL834" s="49"/>
      <c r="BM834" s="49"/>
      <c r="BN834" s="49"/>
      <c r="BO834" s="62"/>
      <c r="BP834" s="62"/>
    </row>
    <row r="835" spans="6:68" s="45" customFormat="1" x14ac:dyDescent="0.35">
      <c r="F835" s="46"/>
      <c r="G835" s="46"/>
      <c r="H835" s="46"/>
      <c r="I835" s="46"/>
      <c r="J835" s="46"/>
      <c r="L835" s="49"/>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c r="AQ835" s="49"/>
      <c r="AR835" s="49"/>
      <c r="AS835" s="49"/>
      <c r="AT835" s="49"/>
      <c r="AU835" s="49"/>
      <c r="AV835" s="49"/>
      <c r="AW835" s="49"/>
      <c r="AX835" s="49"/>
      <c r="AY835" s="49"/>
      <c r="AZ835" s="49"/>
      <c r="BA835" s="49"/>
      <c r="BB835" s="49"/>
      <c r="BC835" s="49"/>
      <c r="BD835" s="49"/>
      <c r="BE835" s="49"/>
      <c r="BF835" s="49"/>
      <c r="BG835" s="49"/>
      <c r="BH835" s="49"/>
      <c r="BI835" s="49"/>
      <c r="BJ835" s="49"/>
      <c r="BK835" s="49"/>
      <c r="BL835" s="49"/>
      <c r="BM835" s="49"/>
      <c r="BN835" s="49"/>
      <c r="BO835" s="62"/>
      <c r="BP835" s="62"/>
    </row>
    <row r="836" spans="6:68" s="45" customFormat="1" x14ac:dyDescent="0.35">
      <c r="F836" s="46"/>
      <c r="G836" s="46"/>
      <c r="H836" s="46"/>
      <c r="I836" s="46"/>
      <c r="J836" s="46"/>
      <c r="L836" s="49"/>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c r="AQ836" s="49"/>
      <c r="AR836" s="49"/>
      <c r="AS836" s="49"/>
      <c r="AT836" s="49"/>
      <c r="AU836" s="49"/>
      <c r="AV836" s="49"/>
      <c r="AW836" s="49"/>
      <c r="AX836" s="49"/>
      <c r="AY836" s="49"/>
      <c r="AZ836" s="49"/>
      <c r="BA836" s="49"/>
      <c r="BB836" s="49"/>
      <c r="BC836" s="49"/>
      <c r="BD836" s="49"/>
      <c r="BE836" s="49"/>
      <c r="BF836" s="49"/>
      <c r="BG836" s="49"/>
      <c r="BH836" s="49"/>
      <c r="BI836" s="49"/>
      <c r="BJ836" s="49"/>
      <c r="BK836" s="49"/>
      <c r="BL836" s="49"/>
      <c r="BM836" s="49"/>
      <c r="BN836" s="49"/>
      <c r="BO836" s="62"/>
      <c r="BP836" s="62"/>
    </row>
    <row r="837" spans="6:68" s="45" customFormat="1" x14ac:dyDescent="0.35">
      <c r="F837" s="46"/>
      <c r="G837" s="46"/>
      <c r="H837" s="46"/>
      <c r="I837" s="46"/>
      <c r="J837" s="46"/>
      <c r="L837" s="49"/>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c r="AQ837" s="49"/>
      <c r="AR837" s="49"/>
      <c r="AS837" s="49"/>
      <c r="AT837" s="49"/>
      <c r="AU837" s="49"/>
      <c r="AV837" s="49"/>
      <c r="AW837" s="49"/>
      <c r="AX837" s="49"/>
      <c r="AY837" s="49"/>
      <c r="AZ837" s="49"/>
      <c r="BA837" s="49"/>
      <c r="BB837" s="49"/>
      <c r="BC837" s="49"/>
      <c r="BD837" s="49"/>
      <c r="BE837" s="49"/>
      <c r="BF837" s="49"/>
      <c r="BG837" s="49"/>
      <c r="BH837" s="49"/>
      <c r="BI837" s="49"/>
      <c r="BJ837" s="49"/>
      <c r="BK837" s="49"/>
      <c r="BL837" s="49"/>
      <c r="BM837" s="49"/>
      <c r="BN837" s="49"/>
      <c r="BO837" s="62"/>
      <c r="BP837" s="62"/>
    </row>
    <row r="838" spans="6:68" s="45" customFormat="1" x14ac:dyDescent="0.35">
      <c r="F838" s="46"/>
      <c r="G838" s="46"/>
      <c r="H838" s="46"/>
      <c r="I838" s="46"/>
      <c r="J838" s="46"/>
      <c r="L838" s="49"/>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c r="AQ838" s="49"/>
      <c r="AR838" s="49"/>
      <c r="AS838" s="49"/>
      <c r="AT838" s="49"/>
      <c r="AU838" s="49"/>
      <c r="AV838" s="49"/>
      <c r="AW838" s="49"/>
      <c r="AX838" s="49"/>
      <c r="AY838" s="49"/>
      <c r="AZ838" s="49"/>
      <c r="BA838" s="49"/>
      <c r="BB838" s="49"/>
      <c r="BC838" s="49"/>
      <c r="BD838" s="49"/>
      <c r="BE838" s="49"/>
      <c r="BF838" s="49"/>
      <c r="BG838" s="49"/>
      <c r="BH838" s="49"/>
      <c r="BI838" s="49"/>
      <c r="BJ838" s="49"/>
      <c r="BK838" s="49"/>
      <c r="BL838" s="49"/>
      <c r="BM838" s="49"/>
      <c r="BN838" s="49"/>
      <c r="BO838" s="62"/>
      <c r="BP838" s="62"/>
    </row>
    <row r="839" spans="6:68" s="45" customFormat="1" x14ac:dyDescent="0.35">
      <c r="F839" s="46"/>
      <c r="G839" s="46"/>
      <c r="H839" s="46"/>
      <c r="I839" s="46"/>
      <c r="J839" s="46"/>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62"/>
      <c r="BP839" s="62"/>
    </row>
    <row r="840" spans="6:68" s="45" customFormat="1" x14ac:dyDescent="0.35">
      <c r="F840" s="46"/>
      <c r="G840" s="46"/>
      <c r="H840" s="46"/>
      <c r="I840" s="46"/>
      <c r="J840" s="46"/>
      <c r="L840" s="49"/>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c r="AQ840" s="49"/>
      <c r="AR840" s="49"/>
      <c r="AS840" s="49"/>
      <c r="AT840" s="49"/>
      <c r="AU840" s="49"/>
      <c r="AV840" s="49"/>
      <c r="AW840" s="49"/>
      <c r="AX840" s="49"/>
      <c r="AY840" s="49"/>
      <c r="AZ840" s="49"/>
      <c r="BA840" s="49"/>
      <c r="BB840" s="49"/>
      <c r="BC840" s="49"/>
      <c r="BD840" s="49"/>
      <c r="BE840" s="49"/>
      <c r="BF840" s="49"/>
      <c r="BG840" s="49"/>
      <c r="BH840" s="49"/>
      <c r="BI840" s="49"/>
      <c r="BJ840" s="49"/>
      <c r="BK840" s="49"/>
      <c r="BL840" s="49"/>
      <c r="BM840" s="49"/>
      <c r="BN840" s="49"/>
      <c r="BO840" s="62"/>
      <c r="BP840" s="62"/>
    </row>
    <row r="841" spans="6:68" s="45" customFormat="1" x14ac:dyDescent="0.35">
      <c r="F841" s="46"/>
      <c r="G841" s="46"/>
      <c r="H841" s="46"/>
      <c r="I841" s="46"/>
      <c r="J841" s="46"/>
      <c r="L841" s="49"/>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c r="AQ841" s="49"/>
      <c r="AR841" s="49"/>
      <c r="AS841" s="49"/>
      <c r="AT841" s="49"/>
      <c r="AU841" s="49"/>
      <c r="AV841" s="49"/>
      <c r="AW841" s="49"/>
      <c r="AX841" s="49"/>
      <c r="AY841" s="49"/>
      <c r="AZ841" s="49"/>
      <c r="BA841" s="49"/>
      <c r="BB841" s="49"/>
      <c r="BC841" s="49"/>
      <c r="BD841" s="49"/>
      <c r="BE841" s="49"/>
      <c r="BF841" s="49"/>
      <c r="BG841" s="49"/>
      <c r="BH841" s="49"/>
      <c r="BI841" s="49"/>
      <c r="BJ841" s="49"/>
      <c r="BK841" s="49"/>
      <c r="BL841" s="49"/>
      <c r="BM841" s="49"/>
      <c r="BN841" s="49"/>
      <c r="BO841" s="62"/>
      <c r="BP841" s="62"/>
    </row>
    <row r="842" spans="6:68" s="45" customFormat="1" x14ac:dyDescent="0.35">
      <c r="F842" s="46"/>
      <c r="G842" s="46"/>
      <c r="H842" s="46"/>
      <c r="I842" s="46"/>
      <c r="J842" s="46"/>
      <c r="L842" s="49"/>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c r="AQ842" s="49"/>
      <c r="AR842" s="49"/>
      <c r="AS842" s="49"/>
      <c r="AT842" s="49"/>
      <c r="AU842" s="49"/>
      <c r="AV842" s="49"/>
      <c r="AW842" s="49"/>
      <c r="AX842" s="49"/>
      <c r="AY842" s="49"/>
      <c r="AZ842" s="49"/>
      <c r="BA842" s="49"/>
      <c r="BB842" s="49"/>
      <c r="BC842" s="49"/>
      <c r="BD842" s="49"/>
      <c r="BE842" s="49"/>
      <c r="BF842" s="49"/>
      <c r="BG842" s="49"/>
      <c r="BH842" s="49"/>
      <c r="BI842" s="49"/>
      <c r="BJ842" s="49"/>
      <c r="BK842" s="49"/>
      <c r="BL842" s="49"/>
      <c r="BM842" s="49"/>
      <c r="BN842" s="49"/>
      <c r="BO842" s="62"/>
      <c r="BP842" s="62"/>
    </row>
    <row r="843" spans="6:68" s="45" customFormat="1" x14ac:dyDescent="0.35">
      <c r="F843" s="46"/>
      <c r="G843" s="46"/>
      <c r="H843" s="46"/>
      <c r="I843" s="46"/>
      <c r="J843" s="46"/>
      <c r="L843" s="49"/>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c r="AQ843" s="49"/>
      <c r="AR843" s="49"/>
      <c r="AS843" s="49"/>
      <c r="AT843" s="49"/>
      <c r="AU843" s="49"/>
      <c r="AV843" s="49"/>
      <c r="AW843" s="49"/>
      <c r="AX843" s="49"/>
      <c r="AY843" s="49"/>
      <c r="AZ843" s="49"/>
      <c r="BA843" s="49"/>
      <c r="BB843" s="49"/>
      <c r="BC843" s="49"/>
      <c r="BD843" s="49"/>
      <c r="BE843" s="49"/>
      <c r="BF843" s="49"/>
      <c r="BG843" s="49"/>
      <c r="BH843" s="49"/>
      <c r="BI843" s="49"/>
      <c r="BJ843" s="49"/>
      <c r="BK843" s="49"/>
      <c r="BL843" s="49"/>
      <c r="BM843" s="49"/>
      <c r="BN843" s="49"/>
      <c r="BO843" s="62"/>
      <c r="BP843" s="62"/>
    </row>
    <row r="844" spans="6:68" s="45" customFormat="1" x14ac:dyDescent="0.35">
      <c r="F844" s="46"/>
      <c r="G844" s="46"/>
      <c r="H844" s="46"/>
      <c r="I844" s="46"/>
      <c r="J844" s="46"/>
      <c r="L844" s="49"/>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c r="AQ844" s="49"/>
      <c r="AR844" s="49"/>
      <c r="AS844" s="49"/>
      <c r="AT844" s="49"/>
      <c r="AU844" s="49"/>
      <c r="AV844" s="49"/>
      <c r="AW844" s="49"/>
      <c r="AX844" s="49"/>
      <c r="AY844" s="49"/>
      <c r="AZ844" s="49"/>
      <c r="BA844" s="49"/>
      <c r="BB844" s="49"/>
      <c r="BC844" s="49"/>
      <c r="BD844" s="49"/>
      <c r="BE844" s="49"/>
      <c r="BF844" s="49"/>
      <c r="BG844" s="49"/>
      <c r="BH844" s="49"/>
      <c r="BI844" s="49"/>
      <c r="BJ844" s="49"/>
      <c r="BK844" s="49"/>
      <c r="BL844" s="49"/>
      <c r="BM844" s="49"/>
      <c r="BN844" s="49"/>
      <c r="BO844" s="62"/>
      <c r="BP844" s="62"/>
    </row>
    <row r="845" spans="6:68" s="45" customFormat="1" x14ac:dyDescent="0.35">
      <c r="F845" s="46"/>
      <c r="G845" s="46"/>
      <c r="H845" s="46"/>
      <c r="I845" s="46"/>
      <c r="J845" s="46"/>
      <c r="L845" s="49"/>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c r="AQ845" s="49"/>
      <c r="AR845" s="49"/>
      <c r="AS845" s="49"/>
      <c r="AT845" s="49"/>
      <c r="AU845" s="49"/>
      <c r="AV845" s="49"/>
      <c r="AW845" s="49"/>
      <c r="AX845" s="49"/>
      <c r="AY845" s="49"/>
      <c r="AZ845" s="49"/>
      <c r="BA845" s="49"/>
      <c r="BB845" s="49"/>
      <c r="BC845" s="49"/>
      <c r="BD845" s="49"/>
      <c r="BE845" s="49"/>
      <c r="BF845" s="49"/>
      <c r="BG845" s="49"/>
      <c r="BH845" s="49"/>
      <c r="BI845" s="49"/>
      <c r="BJ845" s="49"/>
      <c r="BK845" s="49"/>
      <c r="BL845" s="49"/>
      <c r="BM845" s="49"/>
      <c r="BN845" s="49"/>
      <c r="BO845" s="62"/>
      <c r="BP845" s="62"/>
    </row>
    <row r="846" spans="6:68" s="45" customFormat="1" x14ac:dyDescent="0.35">
      <c r="F846" s="46"/>
      <c r="G846" s="46"/>
      <c r="H846" s="46"/>
      <c r="I846" s="46"/>
      <c r="J846" s="46"/>
      <c r="L846" s="49"/>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c r="AQ846" s="49"/>
      <c r="AR846" s="49"/>
      <c r="AS846" s="49"/>
      <c r="AT846" s="49"/>
      <c r="AU846" s="49"/>
      <c r="AV846" s="49"/>
      <c r="AW846" s="49"/>
      <c r="AX846" s="49"/>
      <c r="AY846" s="49"/>
      <c r="AZ846" s="49"/>
      <c r="BA846" s="49"/>
      <c r="BB846" s="49"/>
      <c r="BC846" s="49"/>
      <c r="BD846" s="49"/>
      <c r="BE846" s="49"/>
      <c r="BF846" s="49"/>
      <c r="BG846" s="49"/>
      <c r="BH846" s="49"/>
      <c r="BI846" s="49"/>
      <c r="BJ846" s="49"/>
      <c r="BK846" s="49"/>
      <c r="BL846" s="49"/>
      <c r="BM846" s="49"/>
      <c r="BN846" s="49"/>
      <c r="BO846" s="62"/>
      <c r="BP846" s="62"/>
    </row>
    <row r="847" spans="6:68" s="45" customFormat="1" x14ac:dyDescent="0.35">
      <c r="F847" s="46"/>
      <c r="G847" s="46"/>
      <c r="H847" s="46"/>
      <c r="I847" s="46"/>
      <c r="J847" s="46"/>
      <c r="L847" s="49"/>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c r="AQ847" s="49"/>
      <c r="AR847" s="49"/>
      <c r="AS847" s="49"/>
      <c r="AT847" s="49"/>
      <c r="AU847" s="49"/>
      <c r="AV847" s="49"/>
      <c r="AW847" s="49"/>
      <c r="AX847" s="49"/>
      <c r="AY847" s="49"/>
      <c r="AZ847" s="49"/>
      <c r="BA847" s="49"/>
      <c r="BB847" s="49"/>
      <c r="BC847" s="49"/>
      <c r="BD847" s="49"/>
      <c r="BE847" s="49"/>
      <c r="BF847" s="49"/>
      <c r="BG847" s="49"/>
      <c r="BH847" s="49"/>
      <c r="BI847" s="49"/>
      <c r="BJ847" s="49"/>
      <c r="BK847" s="49"/>
      <c r="BL847" s="49"/>
      <c r="BM847" s="49"/>
      <c r="BN847" s="49"/>
      <c r="BO847" s="62"/>
      <c r="BP847" s="62"/>
    </row>
    <row r="848" spans="6:68" s="45" customFormat="1" x14ac:dyDescent="0.35">
      <c r="F848" s="46"/>
      <c r="G848" s="46"/>
      <c r="H848" s="46"/>
      <c r="I848" s="46"/>
      <c r="J848" s="46"/>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62"/>
      <c r="BP848" s="62"/>
    </row>
    <row r="849" spans="6:68" s="45" customFormat="1" x14ac:dyDescent="0.35">
      <c r="F849" s="46"/>
      <c r="G849" s="46"/>
      <c r="H849" s="46"/>
      <c r="I849" s="46"/>
      <c r="J849" s="46"/>
      <c r="L849" s="49"/>
      <c r="M849" s="49"/>
      <c r="N849" s="49"/>
      <c r="O849" s="49"/>
      <c r="P849" s="49"/>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c r="AQ849" s="49"/>
      <c r="AR849" s="49"/>
      <c r="AS849" s="49"/>
      <c r="AT849" s="49"/>
      <c r="AU849" s="49"/>
      <c r="AV849" s="49"/>
      <c r="AW849" s="49"/>
      <c r="AX849" s="49"/>
      <c r="AY849" s="49"/>
      <c r="AZ849" s="49"/>
      <c r="BA849" s="49"/>
      <c r="BB849" s="49"/>
      <c r="BC849" s="49"/>
      <c r="BD849" s="49"/>
      <c r="BE849" s="49"/>
      <c r="BF849" s="49"/>
      <c r="BG849" s="49"/>
      <c r="BH849" s="49"/>
      <c r="BI849" s="49"/>
      <c r="BJ849" s="49"/>
      <c r="BK849" s="49"/>
      <c r="BL849" s="49"/>
      <c r="BM849" s="49"/>
      <c r="BN849" s="49"/>
      <c r="BO849" s="62"/>
      <c r="BP849" s="62"/>
    </row>
    <row r="850" spans="6:68" s="45" customFormat="1" x14ac:dyDescent="0.35">
      <c r="F850" s="46"/>
      <c r="G850" s="46"/>
      <c r="H850" s="46"/>
      <c r="I850" s="46"/>
      <c r="J850" s="46"/>
      <c r="L850" s="49"/>
      <c r="M850" s="49"/>
      <c r="N850" s="49"/>
      <c r="O850" s="49"/>
      <c r="P850" s="49"/>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c r="AQ850" s="49"/>
      <c r="AR850" s="49"/>
      <c r="AS850" s="49"/>
      <c r="AT850" s="49"/>
      <c r="AU850" s="49"/>
      <c r="AV850" s="49"/>
      <c r="AW850" s="49"/>
      <c r="AX850" s="49"/>
      <c r="AY850" s="49"/>
      <c r="AZ850" s="49"/>
      <c r="BA850" s="49"/>
      <c r="BB850" s="49"/>
      <c r="BC850" s="49"/>
      <c r="BD850" s="49"/>
      <c r="BE850" s="49"/>
      <c r="BF850" s="49"/>
      <c r="BG850" s="49"/>
      <c r="BH850" s="49"/>
      <c r="BI850" s="49"/>
      <c r="BJ850" s="49"/>
      <c r="BK850" s="49"/>
      <c r="BL850" s="49"/>
      <c r="BM850" s="49"/>
      <c r="BN850" s="49"/>
      <c r="BO850" s="62"/>
      <c r="BP850" s="62"/>
    </row>
    <row r="851" spans="6:68" s="45" customFormat="1" x14ac:dyDescent="0.35">
      <c r="F851" s="46"/>
      <c r="G851" s="46"/>
      <c r="H851" s="46"/>
      <c r="I851" s="46"/>
      <c r="J851" s="46"/>
      <c r="L851" s="49"/>
      <c r="M851" s="49"/>
      <c r="N851" s="49"/>
      <c r="O851" s="49"/>
      <c r="P851" s="49"/>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c r="AQ851" s="49"/>
      <c r="AR851" s="49"/>
      <c r="AS851" s="49"/>
      <c r="AT851" s="49"/>
      <c r="AU851" s="49"/>
      <c r="AV851" s="49"/>
      <c r="AW851" s="49"/>
      <c r="AX851" s="49"/>
      <c r="AY851" s="49"/>
      <c r="AZ851" s="49"/>
      <c r="BA851" s="49"/>
      <c r="BB851" s="49"/>
      <c r="BC851" s="49"/>
      <c r="BD851" s="49"/>
      <c r="BE851" s="49"/>
      <c r="BF851" s="49"/>
      <c r="BG851" s="49"/>
      <c r="BH851" s="49"/>
      <c r="BI851" s="49"/>
      <c r="BJ851" s="49"/>
      <c r="BK851" s="49"/>
      <c r="BL851" s="49"/>
      <c r="BM851" s="49"/>
      <c r="BN851" s="49"/>
      <c r="BO851" s="62"/>
      <c r="BP851" s="62"/>
    </row>
    <row r="852" spans="6:68" s="45" customFormat="1" x14ac:dyDescent="0.35">
      <c r="F852" s="46"/>
      <c r="G852" s="46"/>
      <c r="H852" s="46"/>
      <c r="I852" s="46"/>
      <c r="J852" s="46"/>
      <c r="L852" s="49"/>
      <c r="M852" s="49"/>
      <c r="N852" s="49"/>
      <c r="O852" s="49"/>
      <c r="P852" s="49"/>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c r="AQ852" s="49"/>
      <c r="AR852" s="49"/>
      <c r="AS852" s="49"/>
      <c r="AT852" s="49"/>
      <c r="AU852" s="49"/>
      <c r="AV852" s="49"/>
      <c r="AW852" s="49"/>
      <c r="AX852" s="49"/>
      <c r="AY852" s="49"/>
      <c r="AZ852" s="49"/>
      <c r="BA852" s="49"/>
      <c r="BB852" s="49"/>
      <c r="BC852" s="49"/>
      <c r="BD852" s="49"/>
      <c r="BE852" s="49"/>
      <c r="BF852" s="49"/>
      <c r="BG852" s="49"/>
      <c r="BH852" s="49"/>
      <c r="BI852" s="49"/>
      <c r="BJ852" s="49"/>
      <c r="BK852" s="49"/>
      <c r="BL852" s="49"/>
      <c r="BM852" s="49"/>
      <c r="BN852" s="49"/>
      <c r="BO852" s="62"/>
      <c r="BP852" s="62"/>
    </row>
    <row r="853" spans="6:68" s="45" customFormat="1" x14ac:dyDescent="0.35">
      <c r="F853" s="46"/>
      <c r="G853" s="46"/>
      <c r="H853" s="46"/>
      <c r="I853" s="46"/>
      <c r="J853" s="46"/>
      <c r="L853" s="49"/>
      <c r="M853" s="49"/>
      <c r="N853" s="49"/>
      <c r="O853" s="49"/>
      <c r="P853" s="49"/>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c r="AQ853" s="49"/>
      <c r="AR853" s="49"/>
      <c r="AS853" s="49"/>
      <c r="AT853" s="49"/>
      <c r="AU853" s="49"/>
      <c r="AV853" s="49"/>
      <c r="AW853" s="49"/>
      <c r="AX853" s="49"/>
      <c r="AY853" s="49"/>
      <c r="AZ853" s="49"/>
      <c r="BA853" s="49"/>
      <c r="BB853" s="49"/>
      <c r="BC853" s="49"/>
      <c r="BD853" s="49"/>
      <c r="BE853" s="49"/>
      <c r="BF853" s="49"/>
      <c r="BG853" s="49"/>
      <c r="BH853" s="49"/>
      <c r="BI853" s="49"/>
      <c r="BJ853" s="49"/>
      <c r="BK853" s="49"/>
      <c r="BL853" s="49"/>
      <c r="BM853" s="49"/>
      <c r="BN853" s="49"/>
      <c r="BO853" s="62"/>
      <c r="BP853" s="62"/>
    </row>
    <row r="854" spans="6:68" s="45" customFormat="1" x14ac:dyDescent="0.35">
      <c r="F854" s="46"/>
      <c r="G854" s="46"/>
      <c r="H854" s="46"/>
      <c r="I854" s="46"/>
      <c r="J854" s="46"/>
      <c r="L854" s="49"/>
      <c r="M854" s="49"/>
      <c r="N854" s="49"/>
      <c r="O854" s="49"/>
      <c r="P854" s="49"/>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c r="AQ854" s="49"/>
      <c r="AR854" s="49"/>
      <c r="AS854" s="49"/>
      <c r="AT854" s="49"/>
      <c r="AU854" s="49"/>
      <c r="AV854" s="49"/>
      <c r="AW854" s="49"/>
      <c r="AX854" s="49"/>
      <c r="AY854" s="49"/>
      <c r="AZ854" s="49"/>
      <c r="BA854" s="49"/>
      <c r="BB854" s="49"/>
      <c r="BC854" s="49"/>
      <c r="BD854" s="49"/>
      <c r="BE854" s="49"/>
      <c r="BF854" s="49"/>
      <c r="BG854" s="49"/>
      <c r="BH854" s="49"/>
      <c r="BI854" s="49"/>
      <c r="BJ854" s="49"/>
      <c r="BK854" s="49"/>
      <c r="BL854" s="49"/>
      <c r="BM854" s="49"/>
      <c r="BN854" s="49"/>
      <c r="BO854" s="62"/>
      <c r="BP854" s="62"/>
    </row>
    <row r="855" spans="6:68" s="45" customFormat="1" x14ac:dyDescent="0.35">
      <c r="F855" s="46"/>
      <c r="G855" s="46"/>
      <c r="H855" s="46"/>
      <c r="I855" s="46"/>
      <c r="J855" s="46"/>
      <c r="L855" s="49"/>
      <c r="M855" s="49"/>
      <c r="N855" s="49"/>
      <c r="O855" s="49"/>
      <c r="P855" s="49"/>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c r="AQ855" s="49"/>
      <c r="AR855" s="49"/>
      <c r="AS855" s="49"/>
      <c r="AT855" s="49"/>
      <c r="AU855" s="49"/>
      <c r="AV855" s="49"/>
      <c r="AW855" s="49"/>
      <c r="AX855" s="49"/>
      <c r="AY855" s="49"/>
      <c r="AZ855" s="49"/>
      <c r="BA855" s="49"/>
      <c r="BB855" s="49"/>
      <c r="BC855" s="49"/>
      <c r="BD855" s="49"/>
      <c r="BE855" s="49"/>
      <c r="BF855" s="49"/>
      <c r="BG855" s="49"/>
      <c r="BH855" s="49"/>
      <c r="BI855" s="49"/>
      <c r="BJ855" s="49"/>
      <c r="BK855" s="49"/>
      <c r="BL855" s="49"/>
      <c r="BM855" s="49"/>
      <c r="BN855" s="49"/>
      <c r="BO855" s="62"/>
      <c r="BP855" s="62"/>
    </row>
    <row r="856" spans="6:68" s="45" customFormat="1" x14ac:dyDescent="0.35">
      <c r="F856" s="46"/>
      <c r="G856" s="46"/>
      <c r="H856" s="46"/>
      <c r="I856" s="46"/>
      <c r="J856" s="46"/>
      <c r="L856" s="49"/>
      <c r="M856" s="49"/>
      <c r="N856" s="49"/>
      <c r="O856" s="49"/>
      <c r="P856" s="49"/>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c r="AQ856" s="49"/>
      <c r="AR856" s="49"/>
      <c r="AS856" s="49"/>
      <c r="AT856" s="49"/>
      <c r="AU856" s="49"/>
      <c r="AV856" s="49"/>
      <c r="AW856" s="49"/>
      <c r="AX856" s="49"/>
      <c r="AY856" s="49"/>
      <c r="AZ856" s="49"/>
      <c r="BA856" s="49"/>
      <c r="BB856" s="49"/>
      <c r="BC856" s="49"/>
      <c r="BD856" s="49"/>
      <c r="BE856" s="49"/>
      <c r="BF856" s="49"/>
      <c r="BG856" s="49"/>
      <c r="BH856" s="49"/>
      <c r="BI856" s="49"/>
      <c r="BJ856" s="49"/>
      <c r="BK856" s="49"/>
      <c r="BL856" s="49"/>
      <c r="BM856" s="49"/>
      <c r="BN856" s="49"/>
      <c r="BO856" s="62"/>
      <c r="BP856" s="62"/>
    </row>
    <row r="857" spans="6:68" s="45" customFormat="1" x14ac:dyDescent="0.35">
      <c r="F857" s="46"/>
      <c r="G857" s="46"/>
      <c r="H857" s="46"/>
      <c r="I857" s="46"/>
      <c r="J857" s="46"/>
      <c r="L857" s="49"/>
      <c r="M857" s="49"/>
      <c r="N857" s="49"/>
      <c r="O857" s="49"/>
      <c r="P857" s="49"/>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c r="AQ857" s="49"/>
      <c r="AR857" s="49"/>
      <c r="AS857" s="49"/>
      <c r="AT857" s="49"/>
      <c r="AU857" s="49"/>
      <c r="AV857" s="49"/>
      <c r="AW857" s="49"/>
      <c r="AX857" s="49"/>
      <c r="AY857" s="49"/>
      <c r="AZ857" s="49"/>
      <c r="BA857" s="49"/>
      <c r="BB857" s="49"/>
      <c r="BC857" s="49"/>
      <c r="BD857" s="49"/>
      <c r="BE857" s="49"/>
      <c r="BF857" s="49"/>
      <c r="BG857" s="49"/>
      <c r="BH857" s="49"/>
      <c r="BI857" s="49"/>
      <c r="BJ857" s="49"/>
      <c r="BK857" s="49"/>
      <c r="BL857" s="49"/>
      <c r="BM857" s="49"/>
      <c r="BN857" s="49"/>
      <c r="BO857" s="62"/>
      <c r="BP857" s="62"/>
    </row>
    <row r="858" spans="6:68" s="45" customFormat="1" x14ac:dyDescent="0.35">
      <c r="F858" s="46"/>
      <c r="G858" s="46"/>
      <c r="H858" s="46"/>
      <c r="I858" s="46"/>
      <c r="J858" s="46"/>
      <c r="L858" s="49"/>
      <c r="M858" s="49"/>
      <c r="N858" s="49"/>
      <c r="O858" s="49"/>
      <c r="P858" s="49"/>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c r="AQ858" s="49"/>
      <c r="AR858" s="49"/>
      <c r="AS858" s="49"/>
      <c r="AT858" s="49"/>
      <c r="AU858" s="49"/>
      <c r="AV858" s="49"/>
      <c r="AW858" s="49"/>
      <c r="AX858" s="49"/>
      <c r="AY858" s="49"/>
      <c r="AZ858" s="49"/>
      <c r="BA858" s="49"/>
      <c r="BB858" s="49"/>
      <c r="BC858" s="49"/>
      <c r="BD858" s="49"/>
      <c r="BE858" s="49"/>
      <c r="BF858" s="49"/>
      <c r="BG858" s="49"/>
      <c r="BH858" s="49"/>
      <c r="BI858" s="49"/>
      <c r="BJ858" s="49"/>
      <c r="BK858" s="49"/>
      <c r="BL858" s="49"/>
      <c r="BM858" s="49"/>
      <c r="BN858" s="49"/>
      <c r="BO858" s="62"/>
      <c r="BP858" s="62"/>
    </row>
    <row r="859" spans="6:68" s="45" customFormat="1" x14ac:dyDescent="0.35">
      <c r="F859" s="46"/>
      <c r="G859" s="46"/>
      <c r="H859" s="46"/>
      <c r="I859" s="46"/>
      <c r="J859" s="46"/>
      <c r="L859" s="49"/>
      <c r="M859" s="49"/>
      <c r="N859" s="49"/>
      <c r="O859" s="49"/>
      <c r="P859" s="49"/>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c r="AQ859" s="49"/>
      <c r="AR859" s="49"/>
      <c r="AS859" s="49"/>
      <c r="AT859" s="49"/>
      <c r="AU859" s="49"/>
      <c r="AV859" s="49"/>
      <c r="AW859" s="49"/>
      <c r="AX859" s="49"/>
      <c r="AY859" s="49"/>
      <c r="AZ859" s="49"/>
      <c r="BA859" s="49"/>
      <c r="BB859" s="49"/>
      <c r="BC859" s="49"/>
      <c r="BD859" s="49"/>
      <c r="BE859" s="49"/>
      <c r="BF859" s="49"/>
      <c r="BG859" s="49"/>
      <c r="BH859" s="49"/>
      <c r="BI859" s="49"/>
      <c r="BJ859" s="49"/>
      <c r="BK859" s="49"/>
      <c r="BL859" s="49"/>
      <c r="BM859" s="49"/>
      <c r="BN859" s="49"/>
      <c r="BO859" s="62"/>
      <c r="BP859" s="62"/>
    </row>
    <row r="860" spans="6:68" s="45" customFormat="1" x14ac:dyDescent="0.35">
      <c r="F860" s="46"/>
      <c r="G860" s="46"/>
      <c r="H860" s="46"/>
      <c r="I860" s="46"/>
      <c r="J860" s="46"/>
      <c r="L860" s="49"/>
      <c r="M860" s="49"/>
      <c r="N860" s="49"/>
      <c r="O860" s="49"/>
      <c r="P860" s="49"/>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c r="AQ860" s="49"/>
      <c r="AR860" s="49"/>
      <c r="AS860" s="49"/>
      <c r="AT860" s="49"/>
      <c r="AU860" s="49"/>
      <c r="AV860" s="49"/>
      <c r="AW860" s="49"/>
      <c r="AX860" s="49"/>
      <c r="AY860" s="49"/>
      <c r="AZ860" s="49"/>
      <c r="BA860" s="49"/>
      <c r="BB860" s="49"/>
      <c r="BC860" s="49"/>
      <c r="BD860" s="49"/>
      <c r="BE860" s="49"/>
      <c r="BF860" s="49"/>
      <c r="BG860" s="49"/>
      <c r="BH860" s="49"/>
      <c r="BI860" s="49"/>
      <c r="BJ860" s="49"/>
      <c r="BK860" s="49"/>
      <c r="BL860" s="49"/>
      <c r="BM860" s="49"/>
      <c r="BN860" s="49"/>
      <c r="BO860" s="62"/>
      <c r="BP860" s="62"/>
    </row>
    <row r="861" spans="6:68" s="45" customFormat="1" x14ac:dyDescent="0.35">
      <c r="F861" s="46"/>
      <c r="G861" s="46"/>
      <c r="H861" s="46"/>
      <c r="I861" s="46"/>
      <c r="J861" s="46"/>
      <c r="L861" s="49"/>
      <c r="M861" s="49"/>
      <c r="N861" s="49"/>
      <c r="O861" s="49"/>
      <c r="P861" s="49"/>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c r="AQ861" s="49"/>
      <c r="AR861" s="49"/>
      <c r="AS861" s="49"/>
      <c r="AT861" s="49"/>
      <c r="AU861" s="49"/>
      <c r="AV861" s="49"/>
      <c r="AW861" s="49"/>
      <c r="AX861" s="49"/>
      <c r="AY861" s="49"/>
      <c r="AZ861" s="49"/>
      <c r="BA861" s="49"/>
      <c r="BB861" s="49"/>
      <c r="BC861" s="49"/>
      <c r="BD861" s="49"/>
      <c r="BE861" s="49"/>
      <c r="BF861" s="49"/>
      <c r="BG861" s="49"/>
      <c r="BH861" s="49"/>
      <c r="BI861" s="49"/>
      <c r="BJ861" s="49"/>
      <c r="BK861" s="49"/>
      <c r="BL861" s="49"/>
      <c r="BM861" s="49"/>
      <c r="BN861" s="49"/>
      <c r="BO861" s="62"/>
      <c r="BP861" s="62"/>
    </row>
    <row r="862" spans="6:68" s="45" customFormat="1" x14ac:dyDescent="0.35">
      <c r="F862" s="46"/>
      <c r="G862" s="46"/>
      <c r="H862" s="46"/>
      <c r="I862" s="46"/>
      <c r="J862" s="46"/>
      <c r="L862" s="49"/>
      <c r="M862" s="49"/>
      <c r="N862" s="49"/>
      <c r="O862" s="49"/>
      <c r="P862" s="49"/>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c r="AQ862" s="49"/>
      <c r="AR862" s="49"/>
      <c r="AS862" s="49"/>
      <c r="AT862" s="49"/>
      <c r="AU862" s="49"/>
      <c r="AV862" s="49"/>
      <c r="AW862" s="49"/>
      <c r="AX862" s="49"/>
      <c r="AY862" s="49"/>
      <c r="AZ862" s="49"/>
      <c r="BA862" s="49"/>
      <c r="BB862" s="49"/>
      <c r="BC862" s="49"/>
      <c r="BD862" s="49"/>
      <c r="BE862" s="49"/>
      <c r="BF862" s="49"/>
      <c r="BG862" s="49"/>
      <c r="BH862" s="49"/>
      <c r="BI862" s="49"/>
      <c r="BJ862" s="49"/>
      <c r="BK862" s="49"/>
      <c r="BL862" s="49"/>
      <c r="BM862" s="49"/>
      <c r="BN862" s="49"/>
      <c r="BO862" s="62"/>
      <c r="BP862" s="62"/>
    </row>
    <row r="863" spans="6:68" s="45" customFormat="1" x14ac:dyDescent="0.35">
      <c r="F863" s="46"/>
      <c r="G863" s="46"/>
      <c r="H863" s="46"/>
      <c r="I863" s="46"/>
      <c r="J863" s="46"/>
      <c r="L863" s="49"/>
      <c r="M863" s="49"/>
      <c r="N863" s="49"/>
      <c r="O863" s="49"/>
      <c r="P863" s="49"/>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c r="AQ863" s="49"/>
      <c r="AR863" s="49"/>
      <c r="AS863" s="49"/>
      <c r="AT863" s="49"/>
      <c r="AU863" s="49"/>
      <c r="AV863" s="49"/>
      <c r="AW863" s="49"/>
      <c r="AX863" s="49"/>
      <c r="AY863" s="49"/>
      <c r="AZ863" s="49"/>
      <c r="BA863" s="49"/>
      <c r="BB863" s="49"/>
      <c r="BC863" s="49"/>
      <c r="BD863" s="49"/>
      <c r="BE863" s="49"/>
      <c r="BF863" s="49"/>
      <c r="BG863" s="49"/>
      <c r="BH863" s="49"/>
      <c r="BI863" s="49"/>
      <c r="BJ863" s="49"/>
      <c r="BK863" s="49"/>
      <c r="BL863" s="49"/>
      <c r="BM863" s="49"/>
      <c r="BN863" s="49"/>
      <c r="BO863" s="62"/>
      <c r="BP863" s="62"/>
    </row>
    <row r="864" spans="6:68" s="45" customFormat="1" x14ac:dyDescent="0.35">
      <c r="F864" s="46"/>
      <c r="G864" s="46"/>
      <c r="H864" s="46"/>
      <c r="I864" s="46"/>
      <c r="J864" s="46"/>
      <c r="L864" s="49"/>
      <c r="M864" s="49"/>
      <c r="N864" s="49"/>
      <c r="O864" s="49"/>
      <c r="P864" s="49"/>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c r="AQ864" s="49"/>
      <c r="AR864" s="49"/>
      <c r="AS864" s="49"/>
      <c r="AT864" s="49"/>
      <c r="AU864" s="49"/>
      <c r="AV864" s="49"/>
      <c r="AW864" s="49"/>
      <c r="AX864" s="49"/>
      <c r="AY864" s="49"/>
      <c r="AZ864" s="49"/>
      <c r="BA864" s="49"/>
      <c r="BB864" s="49"/>
      <c r="BC864" s="49"/>
      <c r="BD864" s="49"/>
      <c r="BE864" s="49"/>
      <c r="BF864" s="49"/>
      <c r="BG864" s="49"/>
      <c r="BH864" s="49"/>
      <c r="BI864" s="49"/>
      <c r="BJ864" s="49"/>
      <c r="BK864" s="49"/>
      <c r="BL864" s="49"/>
      <c r="BM864" s="49"/>
      <c r="BN864" s="49"/>
      <c r="BO864" s="62"/>
      <c r="BP864" s="62"/>
    </row>
    <row r="865" spans="6:68" s="45" customFormat="1" x14ac:dyDescent="0.35">
      <c r="F865" s="46"/>
      <c r="G865" s="46"/>
      <c r="H865" s="46"/>
      <c r="I865" s="46"/>
      <c r="J865" s="46"/>
      <c r="L865" s="49"/>
      <c r="M865" s="49"/>
      <c r="N865" s="49"/>
      <c r="O865" s="49"/>
      <c r="P865" s="49"/>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c r="AQ865" s="49"/>
      <c r="AR865" s="49"/>
      <c r="AS865" s="49"/>
      <c r="AT865" s="49"/>
      <c r="AU865" s="49"/>
      <c r="AV865" s="49"/>
      <c r="AW865" s="49"/>
      <c r="AX865" s="49"/>
      <c r="AY865" s="49"/>
      <c r="AZ865" s="49"/>
      <c r="BA865" s="49"/>
      <c r="BB865" s="49"/>
      <c r="BC865" s="49"/>
      <c r="BD865" s="49"/>
      <c r="BE865" s="49"/>
      <c r="BF865" s="49"/>
      <c r="BG865" s="49"/>
      <c r="BH865" s="49"/>
      <c r="BI865" s="49"/>
      <c r="BJ865" s="49"/>
      <c r="BK865" s="49"/>
      <c r="BL865" s="49"/>
      <c r="BM865" s="49"/>
      <c r="BN865" s="49"/>
      <c r="BO865" s="62"/>
      <c r="BP865" s="62"/>
    </row>
    <row r="866" spans="6:68" s="45" customFormat="1" x14ac:dyDescent="0.35">
      <c r="F866" s="46"/>
      <c r="G866" s="46"/>
      <c r="H866" s="46"/>
      <c r="I866" s="46"/>
      <c r="J866" s="46"/>
      <c r="L866" s="49"/>
      <c r="M866" s="49"/>
      <c r="N866" s="49"/>
      <c r="O866" s="49"/>
      <c r="P866" s="49"/>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c r="AQ866" s="49"/>
      <c r="AR866" s="49"/>
      <c r="AS866" s="49"/>
      <c r="AT866" s="49"/>
      <c r="AU866" s="49"/>
      <c r="AV866" s="49"/>
      <c r="AW866" s="49"/>
      <c r="AX866" s="49"/>
      <c r="AY866" s="49"/>
      <c r="AZ866" s="49"/>
      <c r="BA866" s="49"/>
      <c r="BB866" s="49"/>
      <c r="BC866" s="49"/>
      <c r="BD866" s="49"/>
      <c r="BE866" s="49"/>
      <c r="BF866" s="49"/>
      <c r="BG866" s="49"/>
      <c r="BH866" s="49"/>
      <c r="BI866" s="49"/>
      <c r="BJ866" s="49"/>
      <c r="BK866" s="49"/>
      <c r="BL866" s="49"/>
      <c r="BM866" s="49"/>
      <c r="BN866" s="49"/>
      <c r="BO866" s="62"/>
      <c r="BP866" s="62"/>
    </row>
    <row r="867" spans="6:68" s="45" customFormat="1" x14ac:dyDescent="0.35">
      <c r="F867" s="46"/>
      <c r="G867" s="46"/>
      <c r="H867" s="46"/>
      <c r="I867" s="46"/>
      <c r="J867" s="46"/>
      <c r="L867" s="49"/>
      <c r="M867" s="49"/>
      <c r="N867" s="49"/>
      <c r="O867" s="49"/>
      <c r="P867" s="49"/>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c r="AQ867" s="49"/>
      <c r="AR867" s="49"/>
      <c r="AS867" s="49"/>
      <c r="AT867" s="49"/>
      <c r="AU867" s="49"/>
      <c r="AV867" s="49"/>
      <c r="AW867" s="49"/>
      <c r="AX867" s="49"/>
      <c r="AY867" s="49"/>
      <c r="AZ867" s="49"/>
      <c r="BA867" s="49"/>
      <c r="BB867" s="49"/>
      <c r="BC867" s="49"/>
      <c r="BD867" s="49"/>
      <c r="BE867" s="49"/>
      <c r="BF867" s="49"/>
      <c r="BG867" s="49"/>
      <c r="BH867" s="49"/>
      <c r="BI867" s="49"/>
      <c r="BJ867" s="49"/>
      <c r="BK867" s="49"/>
      <c r="BL867" s="49"/>
      <c r="BM867" s="49"/>
      <c r="BN867" s="49"/>
      <c r="BO867" s="62"/>
      <c r="BP867" s="62"/>
    </row>
    <row r="868" spans="6:68" s="45" customFormat="1" x14ac:dyDescent="0.35">
      <c r="F868" s="46"/>
      <c r="G868" s="46"/>
      <c r="H868" s="46"/>
      <c r="I868" s="46"/>
      <c r="J868" s="46"/>
      <c r="L868" s="49"/>
      <c r="M868" s="49"/>
      <c r="N868" s="49"/>
      <c r="O868" s="49"/>
      <c r="P868" s="49"/>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c r="AQ868" s="49"/>
      <c r="AR868" s="49"/>
      <c r="AS868" s="49"/>
      <c r="AT868" s="49"/>
      <c r="AU868" s="49"/>
      <c r="AV868" s="49"/>
      <c r="AW868" s="49"/>
      <c r="AX868" s="49"/>
      <c r="AY868" s="49"/>
      <c r="AZ868" s="49"/>
      <c r="BA868" s="49"/>
      <c r="BB868" s="49"/>
      <c r="BC868" s="49"/>
      <c r="BD868" s="49"/>
      <c r="BE868" s="49"/>
      <c r="BF868" s="49"/>
      <c r="BG868" s="49"/>
      <c r="BH868" s="49"/>
      <c r="BI868" s="49"/>
      <c r="BJ868" s="49"/>
      <c r="BK868" s="49"/>
      <c r="BL868" s="49"/>
      <c r="BM868" s="49"/>
      <c r="BN868" s="49"/>
      <c r="BO868" s="62"/>
      <c r="BP868" s="62"/>
    </row>
    <row r="869" spans="6:68" s="45" customFormat="1" x14ac:dyDescent="0.35">
      <c r="F869" s="46"/>
      <c r="G869" s="46"/>
      <c r="H869" s="46"/>
      <c r="I869" s="46"/>
      <c r="J869" s="46"/>
      <c r="L869" s="49"/>
      <c r="M869" s="49"/>
      <c r="N869" s="49"/>
      <c r="O869" s="49"/>
      <c r="P869" s="49"/>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c r="AQ869" s="49"/>
      <c r="AR869" s="49"/>
      <c r="AS869" s="49"/>
      <c r="AT869" s="49"/>
      <c r="AU869" s="49"/>
      <c r="AV869" s="49"/>
      <c r="AW869" s="49"/>
      <c r="AX869" s="49"/>
      <c r="AY869" s="49"/>
      <c r="AZ869" s="49"/>
      <c r="BA869" s="49"/>
      <c r="BB869" s="49"/>
      <c r="BC869" s="49"/>
      <c r="BD869" s="49"/>
      <c r="BE869" s="49"/>
      <c r="BF869" s="49"/>
      <c r="BG869" s="49"/>
      <c r="BH869" s="49"/>
      <c r="BI869" s="49"/>
      <c r="BJ869" s="49"/>
      <c r="BK869" s="49"/>
      <c r="BL869" s="49"/>
      <c r="BM869" s="49"/>
      <c r="BN869" s="49"/>
      <c r="BO869" s="62"/>
      <c r="BP869" s="62"/>
    </row>
    <row r="870" spans="6:68" s="45" customFormat="1" x14ac:dyDescent="0.35">
      <c r="F870" s="46"/>
      <c r="G870" s="46"/>
      <c r="H870" s="46"/>
      <c r="I870" s="46"/>
      <c r="J870" s="46"/>
      <c r="L870" s="49"/>
      <c r="M870" s="49"/>
      <c r="N870" s="49"/>
      <c r="O870" s="49"/>
      <c r="P870" s="49"/>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c r="AQ870" s="49"/>
      <c r="AR870" s="49"/>
      <c r="AS870" s="49"/>
      <c r="AT870" s="49"/>
      <c r="AU870" s="49"/>
      <c r="AV870" s="49"/>
      <c r="AW870" s="49"/>
      <c r="AX870" s="49"/>
      <c r="AY870" s="49"/>
      <c r="AZ870" s="49"/>
      <c r="BA870" s="49"/>
      <c r="BB870" s="49"/>
      <c r="BC870" s="49"/>
      <c r="BD870" s="49"/>
      <c r="BE870" s="49"/>
      <c r="BF870" s="49"/>
      <c r="BG870" s="49"/>
      <c r="BH870" s="49"/>
      <c r="BI870" s="49"/>
      <c r="BJ870" s="49"/>
      <c r="BK870" s="49"/>
      <c r="BL870" s="49"/>
      <c r="BM870" s="49"/>
      <c r="BN870" s="49"/>
      <c r="BO870" s="62"/>
      <c r="BP870" s="62"/>
    </row>
    <row r="871" spans="6:68" s="45" customFormat="1" x14ac:dyDescent="0.35">
      <c r="F871" s="46"/>
      <c r="G871" s="46"/>
      <c r="H871" s="46"/>
      <c r="I871" s="46"/>
      <c r="J871" s="46"/>
      <c r="L871" s="49"/>
      <c r="M871" s="49"/>
      <c r="N871" s="49"/>
      <c r="O871" s="49"/>
      <c r="P871" s="49"/>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c r="AQ871" s="49"/>
      <c r="AR871" s="49"/>
      <c r="AS871" s="49"/>
      <c r="AT871" s="49"/>
      <c r="AU871" s="49"/>
      <c r="AV871" s="49"/>
      <c r="AW871" s="49"/>
      <c r="AX871" s="49"/>
      <c r="AY871" s="49"/>
      <c r="AZ871" s="49"/>
      <c r="BA871" s="49"/>
      <c r="BB871" s="49"/>
      <c r="BC871" s="49"/>
      <c r="BD871" s="49"/>
      <c r="BE871" s="49"/>
      <c r="BF871" s="49"/>
      <c r="BG871" s="49"/>
      <c r="BH871" s="49"/>
      <c r="BI871" s="49"/>
      <c r="BJ871" s="49"/>
      <c r="BK871" s="49"/>
      <c r="BL871" s="49"/>
      <c r="BM871" s="49"/>
      <c r="BN871" s="49"/>
      <c r="BO871" s="62"/>
      <c r="BP871" s="62"/>
    </row>
    <row r="872" spans="6:68" s="45" customFormat="1" x14ac:dyDescent="0.35">
      <c r="F872" s="46"/>
      <c r="G872" s="46"/>
      <c r="H872" s="46"/>
      <c r="I872" s="46"/>
      <c r="J872" s="46"/>
      <c r="L872" s="49"/>
      <c r="M872" s="49"/>
      <c r="N872" s="49"/>
      <c r="O872" s="49"/>
      <c r="P872" s="49"/>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c r="AQ872" s="49"/>
      <c r="AR872" s="49"/>
      <c r="AS872" s="49"/>
      <c r="AT872" s="49"/>
      <c r="AU872" s="49"/>
      <c r="AV872" s="49"/>
      <c r="AW872" s="49"/>
      <c r="AX872" s="49"/>
      <c r="AY872" s="49"/>
      <c r="AZ872" s="49"/>
      <c r="BA872" s="49"/>
      <c r="BB872" s="49"/>
      <c r="BC872" s="49"/>
      <c r="BD872" s="49"/>
      <c r="BE872" s="49"/>
      <c r="BF872" s="49"/>
      <c r="BG872" s="49"/>
      <c r="BH872" s="49"/>
      <c r="BI872" s="49"/>
      <c r="BJ872" s="49"/>
      <c r="BK872" s="49"/>
      <c r="BL872" s="49"/>
      <c r="BM872" s="49"/>
      <c r="BN872" s="49"/>
      <c r="BO872" s="62"/>
      <c r="BP872" s="62"/>
    </row>
    <row r="873" spans="6:68" s="45" customFormat="1" x14ac:dyDescent="0.35">
      <c r="F873" s="46"/>
      <c r="G873" s="46"/>
      <c r="H873" s="46"/>
      <c r="I873" s="46"/>
      <c r="J873" s="46"/>
      <c r="L873" s="49"/>
      <c r="M873" s="49"/>
      <c r="N873" s="49"/>
      <c r="O873" s="49"/>
      <c r="P873" s="49"/>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c r="AQ873" s="49"/>
      <c r="AR873" s="49"/>
      <c r="AS873" s="49"/>
      <c r="AT873" s="49"/>
      <c r="AU873" s="49"/>
      <c r="AV873" s="49"/>
      <c r="AW873" s="49"/>
      <c r="AX873" s="49"/>
      <c r="AY873" s="49"/>
      <c r="AZ873" s="49"/>
      <c r="BA873" s="49"/>
      <c r="BB873" s="49"/>
      <c r="BC873" s="49"/>
      <c r="BD873" s="49"/>
      <c r="BE873" s="49"/>
      <c r="BF873" s="49"/>
      <c r="BG873" s="49"/>
      <c r="BH873" s="49"/>
      <c r="BI873" s="49"/>
      <c r="BJ873" s="49"/>
      <c r="BK873" s="49"/>
      <c r="BL873" s="49"/>
      <c r="BM873" s="49"/>
      <c r="BN873" s="49"/>
      <c r="BO873" s="62"/>
      <c r="BP873" s="62"/>
    </row>
    <row r="874" spans="6:68" s="45" customFormat="1" x14ac:dyDescent="0.35">
      <c r="F874" s="46"/>
      <c r="G874" s="46"/>
      <c r="H874" s="46"/>
      <c r="I874" s="46"/>
      <c r="J874" s="46"/>
      <c r="L874" s="49"/>
      <c r="M874" s="49"/>
      <c r="N874" s="49"/>
      <c r="O874" s="49"/>
      <c r="P874" s="49"/>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c r="AQ874" s="49"/>
      <c r="AR874" s="49"/>
      <c r="AS874" s="49"/>
      <c r="AT874" s="49"/>
      <c r="AU874" s="49"/>
      <c r="AV874" s="49"/>
      <c r="AW874" s="49"/>
      <c r="AX874" s="49"/>
      <c r="AY874" s="49"/>
      <c r="AZ874" s="49"/>
      <c r="BA874" s="49"/>
      <c r="BB874" s="49"/>
      <c r="BC874" s="49"/>
      <c r="BD874" s="49"/>
      <c r="BE874" s="49"/>
      <c r="BF874" s="49"/>
      <c r="BG874" s="49"/>
      <c r="BH874" s="49"/>
      <c r="BI874" s="49"/>
      <c r="BJ874" s="49"/>
      <c r="BK874" s="49"/>
      <c r="BL874" s="49"/>
      <c r="BM874" s="49"/>
      <c r="BN874" s="49"/>
      <c r="BO874" s="62"/>
      <c r="BP874" s="62"/>
    </row>
    <row r="875" spans="6:68" s="45" customFormat="1" x14ac:dyDescent="0.35">
      <c r="F875" s="46"/>
      <c r="G875" s="46"/>
      <c r="H875" s="46"/>
      <c r="I875" s="46"/>
      <c r="J875" s="46"/>
      <c r="L875" s="49"/>
      <c r="M875" s="49"/>
      <c r="N875" s="49"/>
      <c r="O875" s="49"/>
      <c r="P875" s="49"/>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c r="AQ875" s="49"/>
      <c r="AR875" s="49"/>
      <c r="AS875" s="49"/>
      <c r="AT875" s="49"/>
      <c r="AU875" s="49"/>
      <c r="AV875" s="49"/>
      <c r="AW875" s="49"/>
      <c r="AX875" s="49"/>
      <c r="AY875" s="49"/>
      <c r="AZ875" s="49"/>
      <c r="BA875" s="49"/>
      <c r="BB875" s="49"/>
      <c r="BC875" s="49"/>
      <c r="BD875" s="49"/>
      <c r="BE875" s="49"/>
      <c r="BF875" s="49"/>
      <c r="BG875" s="49"/>
      <c r="BH875" s="49"/>
      <c r="BI875" s="49"/>
      <c r="BJ875" s="49"/>
      <c r="BK875" s="49"/>
      <c r="BL875" s="49"/>
      <c r="BM875" s="49"/>
      <c r="BN875" s="49"/>
      <c r="BO875" s="62"/>
      <c r="BP875" s="62"/>
    </row>
    <row r="876" spans="6:68" s="45" customFormat="1" x14ac:dyDescent="0.35">
      <c r="F876" s="46"/>
      <c r="G876" s="46"/>
      <c r="H876" s="46"/>
      <c r="I876" s="46"/>
      <c r="J876" s="46"/>
      <c r="L876" s="49"/>
      <c r="M876" s="49"/>
      <c r="N876" s="49"/>
      <c r="O876" s="49"/>
      <c r="P876" s="49"/>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c r="AQ876" s="49"/>
      <c r="AR876" s="49"/>
      <c r="AS876" s="49"/>
      <c r="AT876" s="49"/>
      <c r="AU876" s="49"/>
      <c r="AV876" s="49"/>
      <c r="AW876" s="49"/>
      <c r="AX876" s="49"/>
      <c r="AY876" s="49"/>
      <c r="AZ876" s="49"/>
      <c r="BA876" s="49"/>
      <c r="BB876" s="49"/>
      <c r="BC876" s="49"/>
      <c r="BD876" s="49"/>
      <c r="BE876" s="49"/>
      <c r="BF876" s="49"/>
      <c r="BG876" s="49"/>
      <c r="BH876" s="49"/>
      <c r="BI876" s="49"/>
      <c r="BJ876" s="49"/>
      <c r="BK876" s="49"/>
      <c r="BL876" s="49"/>
      <c r="BM876" s="49"/>
      <c r="BN876" s="49"/>
      <c r="BO876" s="62"/>
      <c r="BP876" s="62"/>
    </row>
    <row r="877" spans="6:68" s="45" customFormat="1" x14ac:dyDescent="0.35">
      <c r="F877" s="46"/>
      <c r="G877" s="46"/>
      <c r="H877" s="46"/>
      <c r="I877" s="46"/>
      <c r="J877" s="46"/>
      <c r="L877" s="49"/>
      <c r="M877" s="49"/>
      <c r="N877" s="49"/>
      <c r="O877" s="49"/>
      <c r="P877" s="49"/>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c r="AQ877" s="49"/>
      <c r="AR877" s="49"/>
      <c r="AS877" s="49"/>
      <c r="AT877" s="49"/>
      <c r="AU877" s="49"/>
      <c r="AV877" s="49"/>
      <c r="AW877" s="49"/>
      <c r="AX877" s="49"/>
      <c r="AY877" s="49"/>
      <c r="AZ877" s="49"/>
      <c r="BA877" s="49"/>
      <c r="BB877" s="49"/>
      <c r="BC877" s="49"/>
      <c r="BD877" s="49"/>
      <c r="BE877" s="49"/>
      <c r="BF877" s="49"/>
      <c r="BG877" s="49"/>
      <c r="BH877" s="49"/>
      <c r="BI877" s="49"/>
      <c r="BJ877" s="49"/>
      <c r="BK877" s="49"/>
      <c r="BL877" s="49"/>
      <c r="BM877" s="49"/>
      <c r="BN877" s="49"/>
      <c r="BO877" s="62"/>
      <c r="BP877" s="62"/>
    </row>
    <row r="878" spans="6:68" s="45" customFormat="1" x14ac:dyDescent="0.35">
      <c r="F878" s="46"/>
      <c r="G878" s="46"/>
      <c r="H878" s="46"/>
      <c r="I878" s="46"/>
      <c r="J878" s="46"/>
      <c r="L878" s="49"/>
      <c r="M878" s="49"/>
      <c r="N878" s="49"/>
      <c r="O878" s="49"/>
      <c r="P878" s="49"/>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c r="AQ878" s="49"/>
      <c r="AR878" s="49"/>
      <c r="AS878" s="49"/>
      <c r="AT878" s="49"/>
      <c r="AU878" s="49"/>
      <c r="AV878" s="49"/>
      <c r="AW878" s="49"/>
      <c r="AX878" s="49"/>
      <c r="AY878" s="49"/>
      <c r="AZ878" s="49"/>
      <c r="BA878" s="49"/>
      <c r="BB878" s="49"/>
      <c r="BC878" s="49"/>
      <c r="BD878" s="49"/>
      <c r="BE878" s="49"/>
      <c r="BF878" s="49"/>
      <c r="BG878" s="49"/>
      <c r="BH878" s="49"/>
      <c r="BI878" s="49"/>
      <c r="BJ878" s="49"/>
      <c r="BK878" s="49"/>
      <c r="BL878" s="49"/>
      <c r="BM878" s="49"/>
      <c r="BN878" s="49"/>
      <c r="BO878" s="62"/>
      <c r="BP878" s="62"/>
    </row>
    <row r="879" spans="6:68" s="45" customFormat="1" x14ac:dyDescent="0.35">
      <c r="F879" s="46"/>
      <c r="G879" s="46"/>
      <c r="H879" s="46"/>
      <c r="I879" s="46"/>
      <c r="J879" s="46"/>
      <c r="L879" s="49"/>
      <c r="M879" s="49"/>
      <c r="N879" s="49"/>
      <c r="O879" s="49"/>
      <c r="P879" s="49"/>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c r="AQ879" s="49"/>
      <c r="AR879" s="49"/>
      <c r="AS879" s="49"/>
      <c r="AT879" s="49"/>
      <c r="AU879" s="49"/>
      <c r="AV879" s="49"/>
      <c r="AW879" s="49"/>
      <c r="AX879" s="49"/>
      <c r="AY879" s="49"/>
      <c r="AZ879" s="49"/>
      <c r="BA879" s="49"/>
      <c r="BB879" s="49"/>
      <c r="BC879" s="49"/>
      <c r="BD879" s="49"/>
      <c r="BE879" s="49"/>
      <c r="BF879" s="49"/>
      <c r="BG879" s="49"/>
      <c r="BH879" s="49"/>
      <c r="BI879" s="49"/>
      <c r="BJ879" s="49"/>
      <c r="BK879" s="49"/>
      <c r="BL879" s="49"/>
      <c r="BM879" s="49"/>
      <c r="BN879" s="49"/>
      <c r="BO879" s="62"/>
      <c r="BP879" s="62"/>
    </row>
    <row r="880" spans="6:68" s="45" customFormat="1" x14ac:dyDescent="0.35">
      <c r="F880" s="46"/>
      <c r="G880" s="46"/>
      <c r="H880" s="46"/>
      <c r="I880" s="46"/>
      <c r="J880" s="46"/>
      <c r="L880" s="49"/>
      <c r="M880" s="49"/>
      <c r="N880" s="49"/>
      <c r="O880" s="49"/>
      <c r="P880" s="49"/>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c r="AQ880" s="49"/>
      <c r="AR880" s="49"/>
      <c r="AS880" s="49"/>
      <c r="AT880" s="49"/>
      <c r="AU880" s="49"/>
      <c r="AV880" s="49"/>
      <c r="AW880" s="49"/>
      <c r="AX880" s="49"/>
      <c r="AY880" s="49"/>
      <c r="AZ880" s="49"/>
      <c r="BA880" s="49"/>
      <c r="BB880" s="49"/>
      <c r="BC880" s="49"/>
      <c r="BD880" s="49"/>
      <c r="BE880" s="49"/>
      <c r="BF880" s="49"/>
      <c r="BG880" s="49"/>
      <c r="BH880" s="49"/>
      <c r="BI880" s="49"/>
      <c r="BJ880" s="49"/>
      <c r="BK880" s="49"/>
      <c r="BL880" s="49"/>
      <c r="BM880" s="49"/>
      <c r="BN880" s="49"/>
      <c r="BO880" s="62"/>
      <c r="BP880" s="62"/>
    </row>
    <row r="881" spans="6:68" s="45" customFormat="1" x14ac:dyDescent="0.35">
      <c r="F881" s="46"/>
      <c r="G881" s="46"/>
      <c r="H881" s="46"/>
      <c r="I881" s="46"/>
      <c r="J881" s="46"/>
      <c r="L881" s="49"/>
      <c r="M881" s="49"/>
      <c r="N881" s="49"/>
      <c r="O881" s="49"/>
      <c r="P881" s="49"/>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c r="AQ881" s="49"/>
      <c r="AR881" s="49"/>
      <c r="AS881" s="49"/>
      <c r="AT881" s="49"/>
      <c r="AU881" s="49"/>
      <c r="AV881" s="49"/>
      <c r="AW881" s="49"/>
      <c r="AX881" s="49"/>
      <c r="AY881" s="49"/>
      <c r="AZ881" s="49"/>
      <c r="BA881" s="49"/>
      <c r="BB881" s="49"/>
      <c r="BC881" s="49"/>
      <c r="BD881" s="49"/>
      <c r="BE881" s="49"/>
      <c r="BF881" s="49"/>
      <c r="BG881" s="49"/>
      <c r="BH881" s="49"/>
      <c r="BI881" s="49"/>
      <c r="BJ881" s="49"/>
      <c r="BK881" s="49"/>
      <c r="BL881" s="49"/>
      <c r="BM881" s="49"/>
      <c r="BN881" s="49"/>
      <c r="BO881" s="62"/>
      <c r="BP881" s="62"/>
    </row>
    <row r="882" spans="6:68" s="45" customFormat="1" x14ac:dyDescent="0.35">
      <c r="F882" s="46"/>
      <c r="G882" s="46"/>
      <c r="H882" s="46"/>
      <c r="I882" s="46"/>
      <c r="J882" s="46"/>
      <c r="L882" s="49"/>
      <c r="M882" s="49"/>
      <c r="N882" s="49"/>
      <c r="O882" s="49"/>
      <c r="P882" s="49"/>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c r="AQ882" s="49"/>
      <c r="AR882" s="49"/>
      <c r="AS882" s="49"/>
      <c r="AT882" s="49"/>
      <c r="AU882" s="49"/>
      <c r="AV882" s="49"/>
      <c r="AW882" s="49"/>
      <c r="AX882" s="49"/>
      <c r="AY882" s="49"/>
      <c r="AZ882" s="49"/>
      <c r="BA882" s="49"/>
      <c r="BB882" s="49"/>
      <c r="BC882" s="49"/>
      <c r="BD882" s="49"/>
      <c r="BE882" s="49"/>
      <c r="BF882" s="49"/>
      <c r="BG882" s="49"/>
      <c r="BH882" s="49"/>
      <c r="BI882" s="49"/>
      <c r="BJ882" s="49"/>
      <c r="BK882" s="49"/>
      <c r="BL882" s="49"/>
      <c r="BM882" s="49"/>
      <c r="BN882" s="49"/>
      <c r="BO882" s="62"/>
      <c r="BP882" s="62"/>
    </row>
    <row r="883" spans="6:68" s="45" customFormat="1" x14ac:dyDescent="0.35">
      <c r="F883" s="46"/>
      <c r="G883" s="46"/>
      <c r="H883" s="46"/>
      <c r="I883" s="46"/>
      <c r="J883" s="46"/>
      <c r="L883" s="49"/>
      <c r="M883" s="49"/>
      <c r="N883" s="49"/>
      <c r="O883" s="49"/>
      <c r="P883" s="49"/>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c r="AQ883" s="49"/>
      <c r="AR883" s="49"/>
      <c r="AS883" s="49"/>
      <c r="AT883" s="49"/>
      <c r="AU883" s="49"/>
      <c r="AV883" s="49"/>
      <c r="AW883" s="49"/>
      <c r="AX883" s="49"/>
      <c r="AY883" s="49"/>
      <c r="AZ883" s="49"/>
      <c r="BA883" s="49"/>
      <c r="BB883" s="49"/>
      <c r="BC883" s="49"/>
      <c r="BD883" s="49"/>
      <c r="BE883" s="49"/>
      <c r="BF883" s="49"/>
      <c r="BG883" s="49"/>
      <c r="BH883" s="49"/>
      <c r="BI883" s="49"/>
      <c r="BJ883" s="49"/>
      <c r="BK883" s="49"/>
      <c r="BL883" s="49"/>
      <c r="BM883" s="49"/>
      <c r="BN883" s="49"/>
      <c r="BO883" s="62"/>
      <c r="BP883" s="62"/>
    </row>
  </sheetData>
  <sheetProtection password="9E21" sheet="1" objects="1" scenarios="1"/>
  <mergeCells count="47">
    <mergeCell ref="B66:G66"/>
    <mergeCell ref="C67:G67"/>
    <mergeCell ref="C68:G68"/>
    <mergeCell ref="B71:G71"/>
    <mergeCell ref="C72:G72"/>
    <mergeCell ref="B56:J56"/>
    <mergeCell ref="B57:J57"/>
    <mergeCell ref="B58:J58"/>
    <mergeCell ref="B59:J59"/>
    <mergeCell ref="B62:J62"/>
    <mergeCell ref="B39:E39"/>
    <mergeCell ref="B40:E40"/>
    <mergeCell ref="B41:E41"/>
    <mergeCell ref="B42:E42"/>
    <mergeCell ref="B55:J55"/>
    <mergeCell ref="B44:E44"/>
    <mergeCell ref="B45:E45"/>
    <mergeCell ref="B46:E46"/>
    <mergeCell ref="B47:E47"/>
    <mergeCell ref="B48:E48"/>
    <mergeCell ref="B49:E49"/>
    <mergeCell ref="B50:E50"/>
    <mergeCell ref="B51:E51"/>
    <mergeCell ref="B52:E52"/>
    <mergeCell ref="B53:E53"/>
    <mergeCell ref="B54:E54"/>
    <mergeCell ref="B34:E34"/>
    <mergeCell ref="B35:E35"/>
    <mergeCell ref="B36:E36"/>
    <mergeCell ref="B37:E37"/>
    <mergeCell ref="B38:E38"/>
    <mergeCell ref="C73:G73"/>
    <mergeCell ref="B31:E31"/>
    <mergeCell ref="B1:E1"/>
    <mergeCell ref="B18:E18"/>
    <mergeCell ref="B27:E29"/>
    <mergeCell ref="F27:J27"/>
    <mergeCell ref="B30:E30"/>
    <mergeCell ref="B3:J3"/>
    <mergeCell ref="B25:J25"/>
    <mergeCell ref="B7:J8"/>
    <mergeCell ref="B9:J10"/>
    <mergeCell ref="B11:J12"/>
    <mergeCell ref="B13:J15"/>
    <mergeCell ref="B43:E43"/>
    <mergeCell ref="B32:E32"/>
    <mergeCell ref="B33:E33"/>
  </mergeCells>
  <pageMargins left="0.7" right="0.7" top="0.75" bottom="0.75" header="0.3" footer="0.3"/>
  <pageSetup paperSize="9" scale="75" orientation="portrait" verticalDpi="0" r:id="rId1"/>
  <rowBreaks count="2" manualBreakCount="2">
    <brk id="25" max="9" man="1"/>
    <brk id="60"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3:H96"/>
  <sheetViews>
    <sheetView showGridLines="0" topLeftCell="A79" workbookViewId="0"/>
  </sheetViews>
  <sheetFormatPr baseColWidth="10" defaultColWidth="11" defaultRowHeight="17.25" x14ac:dyDescent="0.35"/>
  <cols>
    <col min="1" max="1" width="9.125" style="7" customWidth="1"/>
    <col min="2" max="2" width="11.625" style="7" bestFit="1" customWidth="1"/>
    <col min="3" max="3" width="12.125" style="7" customWidth="1"/>
    <col min="4" max="4" width="14.875" style="7" customWidth="1"/>
    <col min="5" max="5" width="11.625" style="7" customWidth="1"/>
    <col min="6" max="6" width="9.125" style="7" customWidth="1"/>
    <col min="7" max="7" width="11" style="7" customWidth="1"/>
    <col min="8" max="8" width="8.375" style="7" customWidth="1"/>
    <col min="9" max="9" width="8.625" style="7" customWidth="1"/>
    <col min="10" max="10" width="8.375" style="7" customWidth="1"/>
    <col min="11" max="11" width="7.875" style="7" customWidth="1"/>
    <col min="12" max="12" width="8.25" style="7" customWidth="1"/>
    <col min="13" max="13" width="6" style="7" customWidth="1"/>
    <col min="14" max="14" width="6.875" style="7" customWidth="1"/>
    <col min="15" max="15" width="6.125" style="7" customWidth="1"/>
    <col min="16" max="16384" width="11" style="7"/>
  </cols>
  <sheetData>
    <row r="3" spans="2:8" ht="26.25" customHeight="1" x14ac:dyDescent="0.35"/>
    <row r="5" spans="2:8" ht="26.25" x14ac:dyDescent="0.35">
      <c r="B5" s="330" t="s">
        <v>366</v>
      </c>
      <c r="C5" s="330"/>
      <c r="D5" s="330"/>
      <c r="E5" s="330"/>
      <c r="F5" s="330"/>
      <c r="G5" s="330"/>
    </row>
    <row r="7" spans="2:8" ht="39.75" customHeight="1" x14ac:dyDescent="0.35">
      <c r="B7" s="349" t="s">
        <v>493</v>
      </c>
      <c r="C7" s="349"/>
      <c r="D7" s="349"/>
      <c r="E7" s="349"/>
      <c r="F7" s="349"/>
      <c r="G7" s="349"/>
    </row>
    <row r="8" spans="2:8" ht="28.5" customHeight="1" x14ac:dyDescent="0.35">
      <c r="B8" s="370" t="s">
        <v>346</v>
      </c>
      <c r="C8" s="370"/>
      <c r="D8" s="370"/>
      <c r="E8" s="370"/>
      <c r="F8" s="370"/>
      <c r="G8" s="370"/>
    </row>
    <row r="9" spans="2:8" x14ac:dyDescent="0.35">
      <c r="B9" s="12"/>
      <c r="C9" s="12"/>
      <c r="D9" s="12"/>
      <c r="E9" s="12"/>
      <c r="F9" s="12"/>
      <c r="G9" s="12"/>
    </row>
    <row r="10" spans="2:8" x14ac:dyDescent="0.35">
      <c r="B10" s="12"/>
      <c r="C10" s="12"/>
      <c r="D10" s="12"/>
      <c r="E10" s="12"/>
      <c r="F10" s="12"/>
      <c r="G10" s="12"/>
    </row>
    <row r="11" spans="2:8" x14ac:dyDescent="0.35">
      <c r="B11" s="155"/>
      <c r="C11" s="162"/>
      <c r="D11" s="162"/>
      <c r="E11" s="162"/>
      <c r="F11" s="162"/>
      <c r="G11" s="162"/>
      <c r="H11" s="156"/>
    </row>
    <row r="12" spans="2:8" x14ac:dyDescent="0.35">
      <c r="B12" s="155"/>
      <c r="C12" s="162"/>
      <c r="D12" s="162"/>
      <c r="E12" s="162"/>
      <c r="F12" s="162"/>
      <c r="G12" s="162"/>
      <c r="H12" s="156"/>
    </row>
    <row r="13" spans="2:8" x14ac:dyDescent="0.35">
      <c r="B13" s="155"/>
      <c r="C13" s="162"/>
      <c r="D13" s="162"/>
      <c r="E13" s="162"/>
      <c r="F13" s="162"/>
      <c r="G13" s="162"/>
      <c r="H13" s="156"/>
    </row>
    <row r="14" spans="2:8" x14ac:dyDescent="0.35">
      <c r="B14" s="155"/>
      <c r="C14" s="162"/>
      <c r="D14" s="162"/>
      <c r="E14" s="162"/>
      <c r="F14" s="162"/>
      <c r="G14" s="162"/>
      <c r="H14" s="156"/>
    </row>
    <row r="15" spans="2:8" x14ac:dyDescent="0.35">
      <c r="B15" s="155"/>
      <c r="C15" s="162"/>
      <c r="D15" s="162"/>
      <c r="E15" s="162"/>
      <c r="F15" s="162"/>
      <c r="G15" s="162"/>
      <c r="H15" s="156"/>
    </row>
    <row r="16" spans="2:8" x14ac:dyDescent="0.35">
      <c r="B16" s="155"/>
      <c r="C16" s="162"/>
      <c r="D16" s="162"/>
      <c r="E16" s="162"/>
      <c r="F16" s="162"/>
      <c r="G16" s="162"/>
      <c r="H16" s="156"/>
    </row>
    <row r="17" spans="2:8" x14ac:dyDescent="0.35">
      <c r="B17" s="155"/>
      <c r="C17" s="162"/>
      <c r="D17" s="162"/>
      <c r="E17" s="162"/>
      <c r="F17" s="162"/>
      <c r="G17" s="162"/>
      <c r="H17" s="156"/>
    </row>
    <row r="18" spans="2:8" x14ac:dyDescent="0.35">
      <c r="B18" s="155"/>
      <c r="C18" s="162"/>
      <c r="D18" s="162"/>
      <c r="E18" s="162"/>
      <c r="F18" s="162"/>
      <c r="G18" s="162"/>
      <c r="H18" s="156"/>
    </row>
    <row r="19" spans="2:8" x14ac:dyDescent="0.35">
      <c r="B19" s="155"/>
      <c r="C19" s="162"/>
      <c r="D19" s="162"/>
      <c r="E19" s="162"/>
      <c r="F19" s="162"/>
      <c r="G19" s="162"/>
      <c r="H19" s="156"/>
    </row>
    <row r="22" spans="2:8" customFormat="1" ht="32.25" customHeight="1" x14ac:dyDescent="0.35">
      <c r="B22" s="594" t="s">
        <v>492</v>
      </c>
      <c r="C22" s="431"/>
      <c r="D22" s="431"/>
      <c r="E22" s="431"/>
      <c r="F22" s="431"/>
      <c r="G22" s="431"/>
      <c r="H22" s="431"/>
    </row>
    <row r="23" spans="2:8" s="4" customFormat="1" x14ac:dyDescent="0.35">
      <c r="B23" s="644" t="s">
        <v>107</v>
      </c>
      <c r="C23" s="645" t="str">
        <f>IF(AutodiagCadena!C58="","",AutodiagCadena!C58)</f>
        <v/>
      </c>
      <c r="D23" s="645"/>
      <c r="E23" s="645"/>
      <c r="F23" s="645"/>
      <c r="G23" s="645"/>
    </row>
    <row r="24" spans="2:8" s="4" customFormat="1" x14ac:dyDescent="0.35">
      <c r="B24" s="644"/>
      <c r="C24" s="645" t="str">
        <f>IF(AutodiagCadena!C59="","",AutodiagCadena!C59)</f>
        <v/>
      </c>
      <c r="D24" s="645"/>
      <c r="E24" s="645"/>
      <c r="F24" s="645"/>
      <c r="G24" s="645"/>
    </row>
    <row r="25" spans="2:8" s="4" customFormat="1" x14ac:dyDescent="0.35">
      <c r="B25" s="644"/>
      <c r="C25" s="645" t="str">
        <f>IF(AutodiagBCG!C85="","",AutodiagBCG!C85)</f>
        <v/>
      </c>
      <c r="D25" s="645"/>
      <c r="E25" s="645"/>
      <c r="F25" s="645"/>
      <c r="G25" s="645"/>
    </row>
    <row r="26" spans="2:8" s="4" customFormat="1" x14ac:dyDescent="0.35">
      <c r="B26" s="644"/>
      <c r="C26" s="645" t="str">
        <f>IF(AutodiagBCG!C86="","",AutodiagBCG!C86)</f>
        <v/>
      </c>
      <c r="D26" s="645"/>
      <c r="E26" s="645"/>
      <c r="F26" s="645"/>
      <c r="G26" s="645"/>
    </row>
    <row r="27" spans="2:8" s="4" customFormat="1" x14ac:dyDescent="0.35">
      <c r="B27" s="642" t="s">
        <v>117</v>
      </c>
      <c r="C27" s="643" t="str">
        <f>IF(AutoPorter!C51="","",AutoPorter!C51)</f>
        <v/>
      </c>
      <c r="D27" s="643"/>
      <c r="E27" s="643"/>
      <c r="F27" s="643"/>
      <c r="G27" s="643"/>
    </row>
    <row r="28" spans="2:8" s="4" customFormat="1" x14ac:dyDescent="0.35">
      <c r="B28" s="642"/>
      <c r="C28" s="643" t="str">
        <f>IF(AutoPorter!C52="","",AutoPorter!C52)</f>
        <v/>
      </c>
      <c r="D28" s="643"/>
      <c r="E28" s="643"/>
      <c r="F28" s="643"/>
      <c r="G28" s="643"/>
    </row>
    <row r="29" spans="2:8" s="4" customFormat="1" x14ac:dyDescent="0.35">
      <c r="B29" s="642"/>
      <c r="C29" s="643" t="str">
        <f>IF('AE PEST'!C72:G72="","",'AE PEST'!C72:G72)</f>
        <v/>
      </c>
      <c r="D29" s="643"/>
      <c r="E29" s="643"/>
      <c r="F29" s="643"/>
      <c r="G29" s="643"/>
    </row>
    <row r="30" spans="2:8" s="4" customFormat="1" x14ac:dyDescent="0.35">
      <c r="B30" s="642"/>
      <c r="C30" s="643" t="str">
        <f>IF('AE PEST'!C73:G73="","",'AE PEST'!C73:G73)</f>
        <v/>
      </c>
      <c r="D30" s="643"/>
      <c r="E30" s="643"/>
      <c r="F30" s="643"/>
      <c r="G30" s="643"/>
    </row>
    <row r="31" spans="2:8" s="4" customFormat="1" x14ac:dyDescent="0.35">
      <c r="B31" s="646" t="s">
        <v>106</v>
      </c>
      <c r="C31" s="647" t="str">
        <f>IF(AutodiagCadena!C53="","",AutodiagCadena!C53)</f>
        <v/>
      </c>
      <c r="D31" s="647"/>
      <c r="E31" s="647"/>
      <c r="F31" s="647"/>
      <c r="G31" s="647"/>
    </row>
    <row r="32" spans="2:8" s="4" customFormat="1" x14ac:dyDescent="0.35">
      <c r="B32" s="646"/>
      <c r="C32" s="647" t="str">
        <f>IF(AutodiagCadena!C54="","",AutodiagCadena!C54)</f>
        <v/>
      </c>
      <c r="D32" s="647"/>
      <c r="E32" s="647"/>
      <c r="F32" s="647"/>
      <c r="G32" s="647"/>
    </row>
    <row r="33" spans="2:8" s="4" customFormat="1" x14ac:dyDescent="0.35">
      <c r="B33" s="646"/>
      <c r="C33" s="647" t="str">
        <f>IF(AutodiagBCG!C79="","",AutodiagBCG!C79)</f>
        <v/>
      </c>
      <c r="D33" s="647"/>
      <c r="E33" s="647"/>
      <c r="F33" s="647"/>
      <c r="G33" s="647"/>
    </row>
    <row r="34" spans="2:8" s="4" customFormat="1" x14ac:dyDescent="0.35">
      <c r="B34" s="646"/>
      <c r="C34" s="647" t="str">
        <f>IF(AutodiagBCG!C80="","",AutodiagBCG!C80)</f>
        <v/>
      </c>
      <c r="D34" s="647"/>
      <c r="E34" s="647"/>
      <c r="F34" s="647"/>
      <c r="G34" s="647"/>
    </row>
    <row r="35" spans="2:8" s="4" customFormat="1" x14ac:dyDescent="0.35">
      <c r="B35" s="648" t="s">
        <v>116</v>
      </c>
      <c r="C35" s="649" t="str">
        <f>IF(AutoPorter!C46="","",AutoPorter!C46)</f>
        <v/>
      </c>
      <c r="D35" s="649"/>
      <c r="E35" s="649"/>
      <c r="F35" s="649"/>
      <c r="G35" s="649"/>
    </row>
    <row r="36" spans="2:8" s="4" customFormat="1" x14ac:dyDescent="0.35">
      <c r="B36" s="648"/>
      <c r="C36" s="649" t="str">
        <f>IF(AutoPorter!C47="","",AutoPorter!C47)</f>
        <v/>
      </c>
      <c r="D36" s="649"/>
      <c r="E36" s="649"/>
      <c r="F36" s="649"/>
      <c r="G36" s="649"/>
    </row>
    <row r="37" spans="2:8" s="4" customFormat="1" x14ac:dyDescent="0.35">
      <c r="B37" s="648"/>
      <c r="C37" s="649" t="str">
        <f>IF('AE PEST'!C67:G67="","",'AE PEST'!C67:G67)</f>
        <v/>
      </c>
      <c r="D37" s="649"/>
      <c r="E37" s="649"/>
      <c r="F37" s="649"/>
      <c r="G37" s="649"/>
    </row>
    <row r="38" spans="2:8" s="4" customFormat="1" x14ac:dyDescent="0.35">
      <c r="B38" s="648"/>
      <c r="C38" s="649" t="str">
        <f>IF('AE PEST'!C68:G68="","",'AE PEST'!C68:G68)</f>
        <v/>
      </c>
      <c r="D38" s="649"/>
      <c r="E38" s="649"/>
      <c r="F38" s="649"/>
      <c r="G38" s="649"/>
    </row>
    <row r="39" spans="2:8" x14ac:dyDescent="0.35">
      <c r="B39" s="640"/>
      <c r="C39" s="641"/>
      <c r="D39" s="641"/>
      <c r="E39" s="641"/>
      <c r="F39" s="641"/>
      <c r="G39" s="641"/>
      <c r="H39" s="641"/>
    </row>
    <row r="40" spans="2:8" ht="17.25" customHeight="1" x14ac:dyDescent="0.35">
      <c r="B40" s="611" t="s">
        <v>272</v>
      </c>
      <c r="C40" s="611"/>
      <c r="D40" s="611"/>
      <c r="E40" s="611"/>
      <c r="F40" s="611"/>
      <c r="G40" s="611"/>
      <c r="H40" s="156"/>
    </row>
    <row r="41" spans="2:8" ht="28.5" customHeight="1" x14ac:dyDescent="0.35">
      <c r="B41" s="611" t="s">
        <v>347</v>
      </c>
      <c r="C41" s="327"/>
      <c r="D41" s="327"/>
      <c r="E41" s="327"/>
      <c r="F41" s="327"/>
      <c r="G41" s="327"/>
      <c r="H41" s="327"/>
    </row>
    <row r="42" spans="2:8" ht="17.25" customHeight="1" x14ac:dyDescent="0.35">
      <c r="B42" s="161"/>
      <c r="C42" s="161"/>
      <c r="D42" s="606" t="s">
        <v>116</v>
      </c>
      <c r="E42" s="607"/>
      <c r="F42" s="607"/>
      <c r="G42" s="608"/>
      <c r="H42" s="156"/>
    </row>
    <row r="43" spans="2:8" ht="18" thickBot="1" x14ac:dyDescent="0.4">
      <c r="B43" s="157"/>
      <c r="C43" s="158"/>
      <c r="D43" s="219" t="s">
        <v>266</v>
      </c>
      <c r="E43" s="219" t="s">
        <v>267</v>
      </c>
      <c r="F43" s="219" t="s">
        <v>268</v>
      </c>
      <c r="G43" s="219" t="s">
        <v>269</v>
      </c>
      <c r="H43" s="156"/>
    </row>
    <row r="44" spans="2:8" x14ac:dyDescent="0.35">
      <c r="B44" s="612" t="s">
        <v>106</v>
      </c>
      <c r="C44" s="223" t="s">
        <v>169</v>
      </c>
      <c r="D44" s="292"/>
      <c r="E44" s="292"/>
      <c r="F44" s="292"/>
      <c r="G44" s="292"/>
      <c r="H44" s="156"/>
    </row>
    <row r="45" spans="2:8" x14ac:dyDescent="0.35">
      <c r="B45" s="613"/>
      <c r="C45" s="223" t="s">
        <v>170</v>
      </c>
      <c r="D45" s="293"/>
      <c r="E45" s="293"/>
      <c r="F45" s="292"/>
      <c r="G45" s="293"/>
      <c r="H45" s="156"/>
    </row>
    <row r="46" spans="2:8" x14ac:dyDescent="0.35">
      <c r="B46" s="613"/>
      <c r="C46" s="223" t="s">
        <v>258</v>
      </c>
      <c r="D46" s="293"/>
      <c r="E46" s="293"/>
      <c r="F46" s="292"/>
      <c r="G46" s="293"/>
      <c r="H46" s="156"/>
    </row>
    <row r="47" spans="2:8" x14ac:dyDescent="0.35">
      <c r="B47" s="613"/>
      <c r="C47" s="223" t="s">
        <v>259</v>
      </c>
      <c r="D47" s="293"/>
      <c r="E47" s="293"/>
      <c r="F47" s="293"/>
      <c r="G47" s="293"/>
      <c r="H47" s="156"/>
    </row>
    <row r="48" spans="2:8" customFormat="1" x14ac:dyDescent="0.35">
      <c r="B48" s="272" t="s">
        <v>49</v>
      </c>
      <c r="C48" s="257">
        <f>D48+E48+F48+G48</f>
        <v>0</v>
      </c>
      <c r="D48" s="302">
        <f>SUM(D44:D47)</f>
        <v>0</v>
      </c>
      <c r="E48" s="302">
        <f>E44+E45+E46+E47</f>
        <v>0</v>
      </c>
      <c r="F48" s="302">
        <f>F44+F45+F46+F47</f>
        <v>0</v>
      </c>
      <c r="G48" s="302">
        <f>G44+G45+G46+G47</f>
        <v>0</v>
      </c>
      <c r="H48" s="156"/>
    </row>
    <row r="49" spans="2:8" customFormat="1" x14ac:dyDescent="0.35">
      <c r="B49" s="163"/>
      <c r="C49" s="164"/>
      <c r="D49" s="165"/>
      <c r="E49" s="165"/>
      <c r="F49" s="165"/>
      <c r="G49" s="165"/>
      <c r="H49" s="156"/>
    </row>
    <row r="50" spans="2:8" ht="17.25" customHeight="1" x14ac:dyDescent="0.35">
      <c r="B50" s="611" t="s">
        <v>271</v>
      </c>
      <c r="C50" s="611"/>
      <c r="D50" s="611"/>
      <c r="E50" s="611"/>
      <c r="F50" s="611"/>
      <c r="G50" s="611"/>
      <c r="H50" s="156"/>
    </row>
    <row r="51" spans="2:8" ht="29.25" customHeight="1" x14ac:dyDescent="0.35">
      <c r="B51" s="611" t="s">
        <v>347</v>
      </c>
      <c r="C51" s="327"/>
      <c r="D51" s="327"/>
      <c r="E51" s="327"/>
      <c r="F51" s="327"/>
      <c r="G51" s="327"/>
      <c r="H51" s="327"/>
    </row>
    <row r="52" spans="2:8" x14ac:dyDescent="0.35">
      <c r="B52" s="154"/>
      <c r="C52" s="154"/>
      <c r="D52" s="614" t="s">
        <v>117</v>
      </c>
      <c r="E52" s="614"/>
      <c r="F52" s="614"/>
      <c r="G52" s="614"/>
      <c r="H52" s="156"/>
    </row>
    <row r="53" spans="2:8" ht="18" thickBot="1" x14ac:dyDescent="0.4">
      <c r="B53" s="154"/>
      <c r="C53" s="154"/>
      <c r="D53" s="285" t="s">
        <v>171</v>
      </c>
      <c r="E53" s="285" t="s">
        <v>172</v>
      </c>
      <c r="F53" s="285" t="s">
        <v>264</v>
      </c>
      <c r="G53" s="285" t="s">
        <v>265</v>
      </c>
      <c r="H53" s="156"/>
    </row>
    <row r="54" spans="2:8" x14ac:dyDescent="0.35">
      <c r="B54" s="612" t="s">
        <v>106</v>
      </c>
      <c r="C54" s="286" t="s">
        <v>169</v>
      </c>
      <c r="D54" s="294"/>
      <c r="E54" s="294"/>
      <c r="F54" s="294"/>
      <c r="G54" s="294"/>
      <c r="H54" s="156"/>
    </row>
    <row r="55" spans="2:8" x14ac:dyDescent="0.35">
      <c r="B55" s="613"/>
      <c r="C55" s="286" t="s">
        <v>170</v>
      </c>
      <c r="D55" s="295"/>
      <c r="E55" s="295"/>
      <c r="F55" s="295"/>
      <c r="G55" s="295"/>
      <c r="H55" s="156"/>
    </row>
    <row r="56" spans="2:8" x14ac:dyDescent="0.35">
      <c r="B56" s="613"/>
      <c r="C56" s="286" t="s">
        <v>258</v>
      </c>
      <c r="D56" s="295"/>
      <c r="E56" s="295"/>
      <c r="F56" s="295"/>
      <c r="G56" s="295"/>
      <c r="H56" s="156"/>
    </row>
    <row r="57" spans="2:8" x14ac:dyDescent="0.35">
      <c r="B57" s="613"/>
      <c r="C57" s="286" t="s">
        <v>259</v>
      </c>
      <c r="D57" s="295"/>
      <c r="E57" s="295"/>
      <c r="F57" s="295"/>
      <c r="G57" s="295"/>
      <c r="H57" s="156"/>
    </row>
    <row r="58" spans="2:8" x14ac:dyDescent="0.35">
      <c r="B58" s="272" t="s">
        <v>49</v>
      </c>
      <c r="C58" s="258">
        <f>D58+E58+F58+G58</f>
        <v>0</v>
      </c>
      <c r="D58" s="301">
        <f>D54+D55+D56+D57</f>
        <v>0</v>
      </c>
      <c r="E58" s="301">
        <f>E54+E55+E56+E57</f>
        <v>0</v>
      </c>
      <c r="F58" s="301">
        <f>F54+F55+F56+F57</f>
        <v>0</v>
      </c>
      <c r="G58" s="301">
        <f>G54+G55+G56+G57</f>
        <v>0</v>
      </c>
      <c r="H58" s="156"/>
    </row>
    <row r="60" spans="2:8" ht="19.5" customHeight="1" x14ac:dyDescent="0.35">
      <c r="B60" s="611" t="s">
        <v>270</v>
      </c>
      <c r="C60" s="611"/>
      <c r="D60" s="611"/>
      <c r="E60" s="611"/>
      <c r="F60" s="611"/>
      <c r="G60" s="611"/>
      <c r="H60" s="156"/>
    </row>
    <row r="61" spans="2:8" ht="27" customHeight="1" x14ac:dyDescent="0.35">
      <c r="B61" s="611" t="s">
        <v>347</v>
      </c>
      <c r="C61" s="327"/>
      <c r="D61" s="327"/>
      <c r="E61" s="327"/>
      <c r="F61" s="327"/>
      <c r="G61" s="327"/>
      <c r="H61" s="327"/>
    </row>
    <row r="62" spans="2:8" x14ac:dyDescent="0.35">
      <c r="B62" s="97"/>
      <c r="C62" s="154"/>
      <c r="D62" s="615" t="s">
        <v>116</v>
      </c>
      <c r="E62" s="616"/>
      <c r="F62" s="616"/>
      <c r="G62" s="617"/>
      <c r="H62" s="156"/>
    </row>
    <row r="63" spans="2:8" x14ac:dyDescent="0.35">
      <c r="B63" s="97"/>
      <c r="C63" s="154"/>
      <c r="D63" s="222" t="s">
        <v>266</v>
      </c>
      <c r="E63" s="222" t="s">
        <v>267</v>
      </c>
      <c r="F63" s="222" t="s">
        <v>268</v>
      </c>
      <c r="G63" s="222" t="s">
        <v>269</v>
      </c>
      <c r="H63" s="156"/>
    </row>
    <row r="64" spans="2:8" x14ac:dyDescent="0.35">
      <c r="B64" s="618" t="s">
        <v>107</v>
      </c>
      <c r="C64" s="221" t="s">
        <v>260</v>
      </c>
      <c r="D64" s="294"/>
      <c r="E64" s="294"/>
      <c r="F64" s="294"/>
      <c r="G64" s="294"/>
      <c r="H64" s="156"/>
    </row>
    <row r="65" spans="2:8" x14ac:dyDescent="0.35">
      <c r="B65" s="618"/>
      <c r="C65" s="221" t="s">
        <v>261</v>
      </c>
      <c r="D65" s="294"/>
      <c r="E65" s="294"/>
      <c r="F65" s="294"/>
      <c r="G65" s="294"/>
      <c r="H65" s="156"/>
    </row>
    <row r="66" spans="2:8" x14ac:dyDescent="0.35">
      <c r="B66" s="618"/>
      <c r="C66" s="221" t="s">
        <v>262</v>
      </c>
      <c r="D66" s="294"/>
      <c r="E66" s="294"/>
      <c r="F66" s="294"/>
      <c r="G66" s="294"/>
      <c r="H66" s="156"/>
    </row>
    <row r="67" spans="2:8" x14ac:dyDescent="0.35">
      <c r="B67" s="618"/>
      <c r="C67" s="221" t="s">
        <v>263</v>
      </c>
      <c r="D67" s="294"/>
      <c r="E67" s="294"/>
      <c r="F67" s="294"/>
      <c r="G67" s="294"/>
      <c r="H67" s="156"/>
    </row>
    <row r="68" spans="2:8" x14ac:dyDescent="0.35">
      <c r="B68" s="259" t="s">
        <v>49</v>
      </c>
      <c r="C68" s="258">
        <f>D68+E68+F68+G68</f>
        <v>0</v>
      </c>
      <c r="D68" s="301">
        <f>D64+D65+D66+D67</f>
        <v>0</v>
      </c>
      <c r="E68" s="301">
        <f>E64+E65+E66+E67</f>
        <v>0</v>
      </c>
      <c r="F68" s="301">
        <f>F64+F65+F66+F67</f>
        <v>0</v>
      </c>
      <c r="G68" s="301">
        <f>G64+G65+G66+G67</f>
        <v>0</v>
      </c>
      <c r="H68" s="156"/>
    </row>
    <row r="69" spans="2:8" customFormat="1" x14ac:dyDescent="0.35">
      <c r="B69" s="166"/>
      <c r="C69" s="167"/>
      <c r="D69" s="168"/>
      <c r="E69" s="168"/>
      <c r="F69" s="168"/>
      <c r="G69" s="168"/>
      <c r="H69" s="156"/>
    </row>
    <row r="70" spans="2:8" ht="17.25" customHeight="1" x14ac:dyDescent="0.35">
      <c r="B70" s="611" t="s">
        <v>273</v>
      </c>
      <c r="C70" s="611"/>
      <c r="D70" s="611"/>
      <c r="E70" s="611"/>
      <c r="F70" s="611"/>
      <c r="G70" s="611"/>
      <c r="H70" s="156"/>
    </row>
    <row r="71" spans="2:8" ht="29.25" customHeight="1" x14ac:dyDescent="0.35">
      <c r="B71" s="619" t="s">
        <v>347</v>
      </c>
      <c r="C71" s="620"/>
      <c r="D71" s="620"/>
      <c r="E71" s="620"/>
      <c r="F71" s="620"/>
      <c r="G71" s="620"/>
      <c r="H71" s="620"/>
    </row>
    <row r="72" spans="2:8" x14ac:dyDescent="0.35">
      <c r="B72" s="154"/>
      <c r="C72" s="154"/>
      <c r="D72" s="614" t="s">
        <v>117</v>
      </c>
      <c r="E72" s="614"/>
      <c r="F72" s="614"/>
      <c r="G72" s="614"/>
      <c r="H72" s="156"/>
    </row>
    <row r="73" spans="2:8" x14ac:dyDescent="0.35">
      <c r="B73" s="154"/>
      <c r="C73" s="154"/>
      <c r="D73" s="220" t="s">
        <v>171</v>
      </c>
      <c r="E73" s="220" t="s">
        <v>172</v>
      </c>
      <c r="F73" s="220" t="s">
        <v>264</v>
      </c>
      <c r="G73" s="220" t="s">
        <v>265</v>
      </c>
      <c r="H73" s="156"/>
    </row>
    <row r="74" spans="2:8" x14ac:dyDescent="0.35">
      <c r="B74" s="618" t="s">
        <v>107</v>
      </c>
      <c r="C74" s="221" t="s">
        <v>260</v>
      </c>
      <c r="D74" s="294"/>
      <c r="E74" s="294"/>
      <c r="F74" s="294"/>
      <c r="G74" s="294"/>
      <c r="H74" s="156"/>
    </row>
    <row r="75" spans="2:8" x14ac:dyDescent="0.35">
      <c r="B75" s="618"/>
      <c r="C75" s="221" t="s">
        <v>261</v>
      </c>
      <c r="D75" s="294"/>
      <c r="E75" s="294"/>
      <c r="F75" s="294"/>
      <c r="G75" s="294"/>
      <c r="H75" s="156"/>
    </row>
    <row r="76" spans="2:8" x14ac:dyDescent="0.35">
      <c r="B76" s="618"/>
      <c r="C76" s="221" t="s">
        <v>262</v>
      </c>
      <c r="D76" s="294"/>
      <c r="E76" s="294"/>
      <c r="F76" s="294"/>
      <c r="G76" s="294"/>
      <c r="H76" s="156"/>
    </row>
    <row r="77" spans="2:8" x14ac:dyDescent="0.35">
      <c r="B77" s="618"/>
      <c r="C77" s="221" t="s">
        <v>263</v>
      </c>
      <c r="D77" s="294"/>
      <c r="E77" s="294"/>
      <c r="F77" s="294"/>
      <c r="G77" s="294"/>
      <c r="H77" s="156"/>
    </row>
    <row r="78" spans="2:8" x14ac:dyDescent="0.35">
      <c r="B78" s="260" t="s">
        <v>49</v>
      </c>
      <c r="C78" s="258">
        <f>D78+E78+F78+G78</f>
        <v>0</v>
      </c>
      <c r="D78" s="297">
        <f>D74+D75+D76+D77</f>
        <v>0</v>
      </c>
      <c r="E78" s="297">
        <f>E74+E75+E76+E77</f>
        <v>0</v>
      </c>
      <c r="F78" s="297">
        <f>F74+F75+F76+F77</f>
        <v>0</v>
      </c>
      <c r="G78" s="297">
        <f>G74+G75+G76+G77</f>
        <v>0</v>
      </c>
      <c r="H78" s="156"/>
    </row>
    <row r="79" spans="2:8" x14ac:dyDescent="0.35">
      <c r="B79" s="155"/>
      <c r="C79" s="156"/>
      <c r="D79" s="156"/>
      <c r="E79" s="156"/>
      <c r="F79" s="156"/>
      <c r="G79" s="156"/>
      <c r="H79" s="156"/>
    </row>
    <row r="80" spans="2:8" x14ac:dyDescent="0.35">
      <c r="B80" s="155"/>
      <c r="C80" s="156"/>
      <c r="D80" s="156"/>
      <c r="E80" s="156"/>
      <c r="F80" s="156"/>
      <c r="G80" s="156"/>
      <c r="H80" s="156"/>
    </row>
    <row r="81" spans="2:8" x14ac:dyDescent="0.35">
      <c r="B81" s="609" t="s">
        <v>274</v>
      </c>
      <c r="C81" s="610"/>
      <c r="D81" s="610"/>
      <c r="E81" s="610"/>
      <c r="F81" s="610"/>
      <c r="G81" s="610"/>
      <c r="H81" s="156"/>
    </row>
    <row r="82" spans="2:8" ht="18" thickBot="1" x14ac:dyDescent="0.4">
      <c r="B82" s="198"/>
      <c r="C82" s="199"/>
      <c r="D82" s="199"/>
      <c r="E82" s="199"/>
      <c r="F82" s="199"/>
      <c r="G82" s="199"/>
      <c r="H82" s="156"/>
    </row>
    <row r="83" spans="2:8" ht="24" customHeight="1" thickTop="1" thickBot="1" x14ac:dyDescent="0.4">
      <c r="B83" s="264" t="s">
        <v>348</v>
      </c>
      <c r="C83" s="623" t="s">
        <v>349</v>
      </c>
      <c r="D83" s="624"/>
      <c r="E83" s="265" t="s">
        <v>350</v>
      </c>
      <c r="F83" s="624" t="s">
        <v>434</v>
      </c>
      <c r="G83" s="624"/>
      <c r="H83" s="624"/>
    </row>
    <row r="84" spans="2:8" ht="35.25" customHeight="1" thickTop="1" x14ac:dyDescent="0.35">
      <c r="B84" s="263" t="s">
        <v>351</v>
      </c>
      <c r="C84" s="625" t="s">
        <v>352</v>
      </c>
      <c r="D84" s="626"/>
      <c r="E84" s="298">
        <f>C48</f>
        <v>0</v>
      </c>
      <c r="F84" s="629" t="s">
        <v>353</v>
      </c>
      <c r="G84" s="630"/>
      <c r="H84" s="631"/>
    </row>
    <row r="85" spans="2:8" ht="30" customHeight="1" x14ac:dyDescent="0.35">
      <c r="B85" s="261" t="s">
        <v>354</v>
      </c>
      <c r="C85" s="627" t="s">
        <v>355</v>
      </c>
      <c r="D85" s="628"/>
      <c r="E85" s="299">
        <f>C58</f>
        <v>0</v>
      </c>
      <c r="F85" s="632" t="s">
        <v>356</v>
      </c>
      <c r="G85" s="633"/>
      <c r="H85" s="634"/>
    </row>
    <row r="86" spans="2:8" ht="48" customHeight="1" x14ac:dyDescent="0.35">
      <c r="B86" s="261" t="s">
        <v>357</v>
      </c>
      <c r="C86" s="627" t="s">
        <v>358</v>
      </c>
      <c r="D86" s="628"/>
      <c r="E86" s="299">
        <f>C78</f>
        <v>0</v>
      </c>
      <c r="F86" s="632" t="s">
        <v>362</v>
      </c>
      <c r="G86" s="633"/>
      <c r="H86" s="634"/>
    </row>
    <row r="87" spans="2:8" ht="44.25" customHeight="1" thickBot="1" x14ac:dyDescent="0.4">
      <c r="B87" s="262" t="s">
        <v>359</v>
      </c>
      <c r="C87" s="635" t="s">
        <v>360</v>
      </c>
      <c r="D87" s="636"/>
      <c r="E87" s="300">
        <f>C68</f>
        <v>0</v>
      </c>
      <c r="F87" s="637" t="s">
        <v>361</v>
      </c>
      <c r="G87" s="638"/>
      <c r="H87" s="639"/>
    </row>
    <row r="88" spans="2:8" ht="18" thickTop="1" x14ac:dyDescent="0.35">
      <c r="B88" s="155"/>
      <c r="C88" s="156"/>
      <c r="D88" s="156"/>
      <c r="E88" s="156"/>
      <c r="F88" s="156"/>
      <c r="G88" s="156"/>
      <c r="H88" s="156"/>
    </row>
    <row r="89" spans="2:8" x14ac:dyDescent="0.35">
      <c r="B89" s="621" t="s">
        <v>276</v>
      </c>
      <c r="C89" s="622"/>
      <c r="D89" s="622"/>
      <c r="E89" s="622"/>
      <c r="F89" s="622"/>
      <c r="G89" s="622"/>
      <c r="H89" s="156"/>
    </row>
    <row r="90" spans="2:8" x14ac:dyDescent="0.35">
      <c r="B90" s="155"/>
      <c r="C90" s="156"/>
      <c r="D90" s="156"/>
      <c r="E90" s="156"/>
      <c r="F90" s="156"/>
      <c r="G90" s="156"/>
      <c r="H90" s="156"/>
    </row>
    <row r="91" spans="2:8" x14ac:dyDescent="0.35">
      <c r="B91" s="207"/>
      <c r="C91" s="208"/>
      <c r="D91" s="208"/>
      <c r="E91" s="208"/>
      <c r="F91" s="208"/>
      <c r="G91" s="208"/>
      <c r="H91" s="156"/>
    </row>
    <row r="92" spans="2:8" x14ac:dyDescent="0.35">
      <c r="B92" s="155"/>
      <c r="C92" s="162"/>
      <c r="D92" s="162"/>
      <c r="E92" s="162"/>
      <c r="F92" s="162"/>
      <c r="G92" s="162"/>
      <c r="H92" s="156"/>
    </row>
    <row r="93" spans="2:8" x14ac:dyDescent="0.35">
      <c r="B93" s="155"/>
      <c r="C93" s="156"/>
      <c r="D93" s="156"/>
      <c r="E93" s="156"/>
      <c r="F93" s="156"/>
      <c r="G93" s="156"/>
      <c r="H93" s="156"/>
    </row>
    <row r="94" spans="2:8" x14ac:dyDescent="0.35">
      <c r="B94" s="155"/>
      <c r="C94" s="156"/>
      <c r="D94" s="156"/>
      <c r="E94" s="156"/>
      <c r="F94" s="156"/>
      <c r="G94" s="156"/>
      <c r="H94" s="156"/>
    </row>
    <row r="95" spans="2:8" x14ac:dyDescent="0.35">
      <c r="B95" s="155"/>
      <c r="C95" s="156"/>
      <c r="D95" s="156"/>
      <c r="E95" s="156"/>
      <c r="F95" s="156"/>
      <c r="G95" s="156"/>
      <c r="H95" s="156"/>
    </row>
    <row r="96" spans="2:8" x14ac:dyDescent="0.35">
      <c r="B96" s="155"/>
      <c r="C96" s="156"/>
      <c r="D96" s="156"/>
      <c r="E96" s="156"/>
      <c r="F96" s="156"/>
      <c r="G96" s="156"/>
      <c r="H96" s="156"/>
    </row>
  </sheetData>
  <sheetProtection password="9E21" sheet="1" objects="1" scenarios="1"/>
  <mergeCells count="53">
    <mergeCell ref="B5:G5"/>
    <mergeCell ref="B7:G7"/>
    <mergeCell ref="B8:G8"/>
    <mergeCell ref="B40:G40"/>
    <mergeCell ref="C33:G33"/>
    <mergeCell ref="C34:G34"/>
    <mergeCell ref="B35:B38"/>
    <mergeCell ref="C35:G35"/>
    <mergeCell ref="C36:G36"/>
    <mergeCell ref="C37:G37"/>
    <mergeCell ref="C38:G38"/>
    <mergeCell ref="B41:H41"/>
    <mergeCell ref="B39:H39"/>
    <mergeCell ref="B27:B30"/>
    <mergeCell ref="C27:G27"/>
    <mergeCell ref="B22:H22"/>
    <mergeCell ref="B23:B26"/>
    <mergeCell ref="C23:G23"/>
    <mergeCell ref="C24:G24"/>
    <mergeCell ref="C25:G25"/>
    <mergeCell ref="C26:G26"/>
    <mergeCell ref="C28:G28"/>
    <mergeCell ref="C29:G29"/>
    <mergeCell ref="C30:G30"/>
    <mergeCell ref="B31:B34"/>
    <mergeCell ref="C31:G31"/>
    <mergeCell ref="C32:G32"/>
    <mergeCell ref="B89:G89"/>
    <mergeCell ref="C83:D83"/>
    <mergeCell ref="C84:D84"/>
    <mergeCell ref="C85:D85"/>
    <mergeCell ref="C86:D86"/>
    <mergeCell ref="F84:H84"/>
    <mergeCell ref="F85:H85"/>
    <mergeCell ref="F86:H86"/>
    <mergeCell ref="C87:D87"/>
    <mergeCell ref="F87:H87"/>
    <mergeCell ref="F83:H83"/>
    <mergeCell ref="D42:G42"/>
    <mergeCell ref="B81:G81"/>
    <mergeCell ref="B70:G70"/>
    <mergeCell ref="B44:B47"/>
    <mergeCell ref="D52:G52"/>
    <mergeCell ref="B54:B57"/>
    <mergeCell ref="B61:H61"/>
    <mergeCell ref="B50:G50"/>
    <mergeCell ref="D62:G62"/>
    <mergeCell ref="B64:B67"/>
    <mergeCell ref="B74:B77"/>
    <mergeCell ref="B71:H71"/>
    <mergeCell ref="B60:G60"/>
    <mergeCell ref="D72:G72"/>
    <mergeCell ref="B51:H51"/>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31"/>
  <sheetViews>
    <sheetView showGridLines="0" topLeftCell="A31" workbookViewId="0"/>
  </sheetViews>
  <sheetFormatPr baseColWidth="10" defaultRowHeight="17.25" x14ac:dyDescent="0.35"/>
  <cols>
    <col min="3" max="3" width="11" style="240"/>
  </cols>
  <sheetData>
    <row r="2" spans="1:7" ht="27.75" x14ac:dyDescent="0.55000000000000004">
      <c r="A2" s="227"/>
    </row>
    <row r="4" spans="1:7" ht="26.25" x14ac:dyDescent="0.35">
      <c r="B4" s="330" t="s">
        <v>363</v>
      </c>
      <c r="C4" s="330"/>
      <c r="D4" s="330"/>
      <c r="E4" s="330"/>
      <c r="F4" s="330"/>
      <c r="G4" s="330"/>
    </row>
    <row r="5" spans="1:7" x14ac:dyDescent="0.35">
      <c r="B5" s="661" t="s">
        <v>365</v>
      </c>
      <c r="C5" s="661"/>
      <c r="D5" s="661"/>
      <c r="E5" s="661"/>
      <c r="F5" s="661"/>
      <c r="G5" s="661"/>
    </row>
    <row r="6" spans="1:7" x14ac:dyDescent="0.35">
      <c r="B6" s="661"/>
      <c r="C6" s="661"/>
      <c r="D6" s="661"/>
      <c r="E6" s="661"/>
      <c r="F6" s="661"/>
      <c r="G6" s="661"/>
    </row>
    <row r="7" spans="1:7" x14ac:dyDescent="0.35">
      <c r="B7" s="661"/>
      <c r="C7" s="661"/>
      <c r="D7" s="661"/>
      <c r="E7" s="661"/>
      <c r="F7" s="661"/>
      <c r="G7" s="661"/>
    </row>
    <row r="8" spans="1:7" x14ac:dyDescent="0.35">
      <c r="B8" s="661"/>
      <c r="C8" s="661"/>
      <c r="D8" s="661"/>
      <c r="E8" s="661"/>
      <c r="F8" s="661"/>
      <c r="G8" s="661"/>
    </row>
    <row r="9" spans="1:7" x14ac:dyDescent="0.35">
      <c r="B9" s="373" t="s">
        <v>494</v>
      </c>
      <c r="C9" s="373"/>
      <c r="D9" s="373"/>
      <c r="E9" s="373"/>
      <c r="F9" s="373"/>
      <c r="G9" s="373"/>
    </row>
    <row r="10" spans="1:7" x14ac:dyDescent="0.35">
      <c r="B10" s="654"/>
      <c r="C10" s="654"/>
      <c r="D10" s="654"/>
      <c r="E10" s="654"/>
      <c r="F10" s="654"/>
      <c r="G10" s="654"/>
    </row>
    <row r="11" spans="1:7" ht="18" thickBot="1" x14ac:dyDescent="0.4">
      <c r="B11" s="96"/>
      <c r="C11" s="96"/>
      <c r="D11" s="96"/>
      <c r="E11" s="96"/>
      <c r="F11" s="96"/>
      <c r="G11" s="96"/>
    </row>
    <row r="12" spans="1:7" ht="18.75" thickTop="1" thickBot="1" x14ac:dyDescent="0.4">
      <c r="C12" s="283" t="s">
        <v>465</v>
      </c>
      <c r="D12" s="655" t="s">
        <v>438</v>
      </c>
      <c r="E12" s="655"/>
      <c r="F12" s="655"/>
      <c r="G12" s="656"/>
    </row>
    <row r="13" spans="1:7" ht="18" thickTop="1" x14ac:dyDescent="0.35">
      <c r="B13" s="657" t="s">
        <v>364</v>
      </c>
      <c r="C13" s="288">
        <v>1</v>
      </c>
      <c r="D13" s="650"/>
      <c r="E13" s="651"/>
      <c r="F13" s="651"/>
      <c r="G13" s="652"/>
    </row>
    <row r="14" spans="1:7" x14ac:dyDescent="0.35">
      <c r="B14" s="658"/>
      <c r="C14" s="287">
        <v>2</v>
      </c>
      <c r="D14" s="653"/>
      <c r="E14" s="451"/>
      <c r="F14" s="451"/>
      <c r="G14" s="452"/>
    </row>
    <row r="15" spans="1:7" x14ac:dyDescent="0.35">
      <c r="B15" s="658"/>
      <c r="C15" s="287">
        <v>3</v>
      </c>
      <c r="D15" s="653"/>
      <c r="E15" s="451"/>
      <c r="F15" s="451"/>
      <c r="G15" s="452"/>
    </row>
    <row r="16" spans="1:7" ht="18" thickBot="1" x14ac:dyDescent="0.4">
      <c r="B16" s="658"/>
      <c r="C16" s="287">
        <v>4</v>
      </c>
      <c r="D16" s="653"/>
      <c r="E16" s="451"/>
      <c r="F16" s="451"/>
      <c r="G16" s="452"/>
    </row>
    <row r="17" spans="2:7" ht="18" thickBot="1" x14ac:dyDescent="0.4">
      <c r="D17" s="659" t="s">
        <v>435</v>
      </c>
      <c r="E17" s="655"/>
      <c r="F17" s="655"/>
      <c r="G17" s="656"/>
    </row>
    <row r="18" spans="2:7" x14ac:dyDescent="0.35">
      <c r="B18" s="657" t="s">
        <v>292</v>
      </c>
      <c r="C18" s="287">
        <v>5</v>
      </c>
      <c r="D18" s="650"/>
      <c r="E18" s="651"/>
      <c r="F18" s="651"/>
      <c r="G18" s="652"/>
    </row>
    <row r="19" spans="2:7" x14ac:dyDescent="0.35">
      <c r="B19" s="658"/>
      <c r="C19" s="287">
        <v>6</v>
      </c>
      <c r="D19" s="653"/>
      <c r="E19" s="451"/>
      <c r="F19" s="451"/>
      <c r="G19" s="452"/>
    </row>
    <row r="20" spans="2:7" x14ac:dyDescent="0.35">
      <c r="B20" s="658"/>
      <c r="C20" s="287">
        <v>7</v>
      </c>
      <c r="D20" s="653"/>
      <c r="E20" s="451"/>
      <c r="F20" s="451"/>
      <c r="G20" s="452"/>
    </row>
    <row r="21" spans="2:7" ht="18" thickBot="1" x14ac:dyDescent="0.4">
      <c r="B21" s="658"/>
      <c r="C21" s="287">
        <v>8</v>
      </c>
      <c r="D21" s="653"/>
      <c r="E21" s="451"/>
      <c r="F21" s="451"/>
      <c r="G21" s="452"/>
    </row>
    <row r="22" spans="2:7" ht="31.5" customHeight="1" thickBot="1" x14ac:dyDescent="0.4">
      <c r="D22" s="659" t="s">
        <v>436</v>
      </c>
      <c r="E22" s="655"/>
      <c r="F22" s="655"/>
      <c r="G22" s="656"/>
    </row>
    <row r="23" spans="2:7" x14ac:dyDescent="0.35">
      <c r="B23" s="657" t="s">
        <v>289</v>
      </c>
      <c r="C23" s="287">
        <v>9</v>
      </c>
      <c r="D23" s="650"/>
      <c r="E23" s="651"/>
      <c r="F23" s="651"/>
      <c r="G23" s="652"/>
    </row>
    <row r="24" spans="2:7" x14ac:dyDescent="0.35">
      <c r="B24" s="658"/>
      <c r="C24" s="287">
        <v>10</v>
      </c>
      <c r="D24" s="653"/>
      <c r="E24" s="451"/>
      <c r="F24" s="451"/>
      <c r="G24" s="452"/>
    </row>
    <row r="25" spans="2:7" x14ac:dyDescent="0.35">
      <c r="B25" s="658"/>
      <c r="C25" s="287">
        <v>11</v>
      </c>
      <c r="D25" s="653"/>
      <c r="E25" s="451"/>
      <c r="F25" s="451"/>
      <c r="G25" s="452"/>
    </row>
    <row r="26" spans="2:7" ht="18" thickBot="1" x14ac:dyDescent="0.4">
      <c r="B26" s="660"/>
      <c r="C26" s="287">
        <v>12</v>
      </c>
      <c r="D26" s="653"/>
      <c r="E26" s="451"/>
      <c r="F26" s="451"/>
      <c r="G26" s="452"/>
    </row>
    <row r="27" spans="2:7" ht="18" thickBot="1" x14ac:dyDescent="0.4">
      <c r="D27" s="659" t="s">
        <v>437</v>
      </c>
      <c r="E27" s="655"/>
      <c r="F27" s="655"/>
      <c r="G27" s="656"/>
    </row>
    <row r="28" spans="2:7" x14ac:dyDescent="0.35">
      <c r="B28" s="657" t="s">
        <v>290</v>
      </c>
      <c r="C28" s="287">
        <v>13</v>
      </c>
      <c r="D28" s="650"/>
      <c r="E28" s="651"/>
      <c r="F28" s="651"/>
      <c r="G28" s="652"/>
    </row>
    <row r="29" spans="2:7" x14ac:dyDescent="0.35">
      <c r="B29" s="658"/>
      <c r="C29" s="287">
        <v>14</v>
      </c>
      <c r="D29" s="653"/>
      <c r="E29" s="451"/>
      <c r="F29" s="451"/>
      <c r="G29" s="452"/>
    </row>
    <row r="30" spans="2:7" x14ac:dyDescent="0.35">
      <c r="B30" s="658"/>
      <c r="C30" s="287">
        <v>15</v>
      </c>
      <c r="D30" s="653"/>
      <c r="E30" s="451"/>
      <c r="F30" s="451"/>
      <c r="G30" s="452"/>
    </row>
    <row r="31" spans="2:7" x14ac:dyDescent="0.35">
      <c r="B31" s="658"/>
      <c r="C31" s="287">
        <v>16</v>
      </c>
      <c r="D31" s="653"/>
      <c r="E31" s="451"/>
      <c r="F31" s="451"/>
      <c r="G31" s="452"/>
    </row>
  </sheetData>
  <sheetProtection password="9E21" sheet="1" objects="1" scenarios="1"/>
  <mergeCells count="27">
    <mergeCell ref="B4:G4"/>
    <mergeCell ref="D27:G27"/>
    <mergeCell ref="B28:B31"/>
    <mergeCell ref="D28:G28"/>
    <mergeCell ref="D29:G29"/>
    <mergeCell ref="D30:G30"/>
    <mergeCell ref="D31:G31"/>
    <mergeCell ref="B23:B26"/>
    <mergeCell ref="D23:G23"/>
    <mergeCell ref="D24:G24"/>
    <mergeCell ref="D25:G25"/>
    <mergeCell ref="D26:G26"/>
    <mergeCell ref="B18:B21"/>
    <mergeCell ref="D17:G17"/>
    <mergeCell ref="D22:G22"/>
    <mergeCell ref="B5:G8"/>
    <mergeCell ref="D18:G18"/>
    <mergeCell ref="D19:G19"/>
    <mergeCell ref="D20:G20"/>
    <mergeCell ref="D21:G21"/>
    <mergeCell ref="B9:G10"/>
    <mergeCell ref="D12:G12"/>
    <mergeCell ref="B13:B16"/>
    <mergeCell ref="D13:G13"/>
    <mergeCell ref="D14:G14"/>
    <mergeCell ref="D15:G15"/>
    <mergeCell ref="D16:G16"/>
  </mergeCells>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111"/>
  <sheetViews>
    <sheetView showGridLines="0" topLeftCell="A103" workbookViewId="0"/>
  </sheetViews>
  <sheetFormatPr baseColWidth="10" defaultColWidth="11" defaultRowHeight="17.25" x14ac:dyDescent="0.35"/>
  <cols>
    <col min="1" max="1" width="5" style="4" customWidth="1"/>
    <col min="2" max="2" width="27.25" style="4" customWidth="1"/>
    <col min="3" max="3" width="11.5" style="4" customWidth="1"/>
    <col min="4" max="4" width="10.375" style="4" customWidth="1"/>
    <col min="5" max="5" width="11.25" style="4" bestFit="1" customWidth="1"/>
    <col min="6" max="16384" width="11" style="4"/>
  </cols>
  <sheetData>
    <row r="2" spans="2:7" ht="27.75" x14ac:dyDescent="0.55000000000000004">
      <c r="B2" s="227"/>
    </row>
    <row r="4" spans="2:7" ht="27" customHeight="1" x14ac:dyDescent="0.35">
      <c r="B4" s="330" t="s">
        <v>461</v>
      </c>
      <c r="C4" s="330"/>
      <c r="D4" s="330"/>
      <c r="E4" s="330"/>
      <c r="F4" s="330"/>
      <c r="G4" s="330"/>
    </row>
    <row r="5" spans="2:7" ht="18.75" customHeight="1" x14ac:dyDescent="0.35">
      <c r="B5" s="303" t="s">
        <v>378</v>
      </c>
    </row>
    <row r="6" spans="2:7" ht="18.75" customHeight="1" x14ac:dyDescent="0.35"/>
    <row r="10" spans="2:7" ht="19.5" x14ac:dyDescent="0.35">
      <c r="B10" s="662" t="s">
        <v>367</v>
      </c>
      <c r="C10" s="662"/>
      <c r="D10" s="662"/>
      <c r="E10" s="662"/>
      <c r="F10" s="662"/>
      <c r="G10" s="662"/>
    </row>
    <row r="12" spans="2:7" x14ac:dyDescent="0.35">
      <c r="B12" s="231" t="s">
        <v>368</v>
      </c>
      <c r="C12" s="663" t="s">
        <v>369</v>
      </c>
      <c r="D12" s="663"/>
      <c r="E12" s="663"/>
      <c r="F12" s="663"/>
      <c r="G12" s="663"/>
    </row>
    <row r="13" spans="2:7" s="7" customFormat="1" x14ac:dyDescent="0.35">
      <c r="B13" s="209"/>
      <c r="C13" s="210"/>
      <c r="D13" s="211"/>
      <c r="E13" s="211"/>
      <c r="F13" s="211"/>
      <c r="G13" s="211"/>
    </row>
    <row r="14" spans="2:7" s="7" customFormat="1" x14ac:dyDescent="0.35">
      <c r="B14" s="231" t="s">
        <v>370</v>
      </c>
      <c r="C14" s="663" t="s">
        <v>371</v>
      </c>
      <c r="D14" s="663"/>
      <c r="E14" s="663"/>
      <c r="F14" s="663"/>
      <c r="G14" s="663"/>
    </row>
    <row r="15" spans="2:7" s="7" customFormat="1" x14ac:dyDescent="0.35">
      <c r="B15" s="209"/>
      <c r="C15" s="210"/>
      <c r="D15" s="211"/>
      <c r="E15" s="211"/>
      <c r="F15" s="211"/>
      <c r="G15" s="211"/>
    </row>
    <row r="16" spans="2:7" s="7" customFormat="1" ht="18" thickBot="1" x14ac:dyDescent="0.4">
      <c r="B16" s="231" t="s">
        <v>372</v>
      </c>
      <c r="C16" s="663" t="s">
        <v>373</v>
      </c>
      <c r="D16" s="663"/>
      <c r="E16" s="663"/>
      <c r="F16" s="663"/>
      <c r="G16" s="663"/>
    </row>
    <row r="17" spans="2:9" ht="18" thickTop="1" x14ac:dyDescent="0.35">
      <c r="B17" s="281" t="s">
        <v>374</v>
      </c>
      <c r="C17" s="711" t="str">
        <f>IF(Misión!B29="","",Misión!B29)</f>
        <v/>
      </c>
      <c r="D17" s="712"/>
      <c r="E17" s="712"/>
      <c r="F17" s="712"/>
      <c r="G17" s="712"/>
      <c r="H17" s="713"/>
    </row>
    <row r="18" spans="2:9" s="7" customFormat="1" x14ac:dyDescent="0.35">
      <c r="B18" s="212"/>
      <c r="C18" s="714"/>
      <c r="D18" s="715"/>
      <c r="E18" s="715"/>
      <c r="F18" s="715"/>
      <c r="G18" s="715"/>
      <c r="H18" s="716"/>
    </row>
    <row r="19" spans="2:9" s="7" customFormat="1" x14ac:dyDescent="0.35">
      <c r="B19" s="212"/>
      <c r="C19" s="714"/>
      <c r="D19" s="715"/>
      <c r="E19" s="715"/>
      <c r="F19" s="715"/>
      <c r="G19" s="715"/>
      <c r="H19" s="716"/>
    </row>
    <row r="20" spans="2:9" s="7" customFormat="1" x14ac:dyDescent="0.35">
      <c r="B20" s="212"/>
      <c r="C20" s="714"/>
      <c r="D20" s="715"/>
      <c r="E20" s="715"/>
      <c r="F20" s="715"/>
      <c r="G20" s="715"/>
      <c r="H20" s="716"/>
      <c r="I20" s="4"/>
    </row>
    <row r="21" spans="2:9" s="7" customFormat="1" x14ac:dyDescent="0.35">
      <c r="B21" s="212"/>
      <c r="C21" s="714"/>
      <c r="D21" s="715"/>
      <c r="E21" s="715"/>
      <c r="F21" s="715"/>
      <c r="G21" s="715"/>
      <c r="H21" s="716"/>
    </row>
    <row r="22" spans="2:9" ht="18" thickBot="1" x14ac:dyDescent="0.4">
      <c r="C22" s="717"/>
      <c r="D22" s="718"/>
      <c r="E22" s="718"/>
      <c r="F22" s="718"/>
      <c r="G22" s="718"/>
      <c r="H22" s="719"/>
    </row>
    <row r="23" spans="2:9" ht="18.75" thickTop="1" thickBot="1" x14ac:dyDescent="0.4">
      <c r="E23" s="228"/>
    </row>
    <row r="24" spans="2:9" ht="18" thickTop="1" x14ac:dyDescent="0.35">
      <c r="B24" s="281" t="s">
        <v>375</v>
      </c>
      <c r="C24" s="672" t="str">
        <f>IF(Visión!B27="","",Visión!B27)</f>
        <v/>
      </c>
      <c r="D24" s="673"/>
      <c r="E24" s="673"/>
      <c r="F24" s="673"/>
      <c r="G24" s="673"/>
      <c r="H24" s="674"/>
    </row>
    <row r="25" spans="2:9" x14ac:dyDescent="0.35">
      <c r="C25" s="675"/>
      <c r="D25" s="676"/>
      <c r="E25" s="676"/>
      <c r="F25" s="676"/>
      <c r="G25" s="676"/>
      <c r="H25" s="677"/>
    </row>
    <row r="26" spans="2:9" x14ac:dyDescent="0.35">
      <c r="C26" s="675"/>
      <c r="D26" s="676"/>
      <c r="E26" s="676"/>
      <c r="F26" s="676"/>
      <c r="G26" s="676"/>
      <c r="H26" s="677"/>
    </row>
    <row r="27" spans="2:9" x14ac:dyDescent="0.35">
      <c r="C27" s="675"/>
      <c r="D27" s="676"/>
      <c r="E27" s="676"/>
      <c r="F27" s="676"/>
      <c r="G27" s="676"/>
      <c r="H27" s="677"/>
    </row>
    <row r="28" spans="2:9" x14ac:dyDescent="0.35">
      <c r="C28" s="675"/>
      <c r="D28" s="676"/>
      <c r="E28" s="676"/>
      <c r="F28" s="676"/>
      <c r="G28" s="676"/>
      <c r="H28" s="677"/>
    </row>
    <row r="29" spans="2:9" s="7" customFormat="1" ht="18" thickBot="1" x14ac:dyDescent="0.4">
      <c r="B29" s="212"/>
      <c r="C29" s="678"/>
      <c r="D29" s="679"/>
      <c r="E29" s="679"/>
      <c r="F29" s="679"/>
      <c r="G29" s="679"/>
      <c r="H29" s="680"/>
    </row>
    <row r="30" spans="2:9" s="7" customFormat="1" ht="18.75" thickTop="1" thickBot="1" x14ac:dyDescent="0.4">
      <c r="B30" s="212"/>
      <c r="C30" s="229"/>
      <c r="D30" s="229"/>
      <c r="E30" s="229"/>
      <c r="F30" s="229"/>
      <c r="G30" s="229"/>
      <c r="H30" s="229"/>
    </row>
    <row r="31" spans="2:9" ht="18.75" thickTop="1" thickBot="1" x14ac:dyDescent="0.4">
      <c r="B31" s="281" t="s">
        <v>376</v>
      </c>
      <c r="C31" s="681" t="str">
        <f>IF(Valores!B33="","",Valores!B33)</f>
        <v/>
      </c>
      <c r="D31" s="682"/>
      <c r="E31" s="682"/>
      <c r="F31" s="682"/>
      <c r="G31" s="682"/>
      <c r="H31" s="683"/>
    </row>
    <row r="32" spans="2:9" ht="18.75" thickTop="1" thickBot="1" x14ac:dyDescent="0.4">
      <c r="C32" s="681" t="str">
        <f>IF(Valores!B34="","",Valores!B34)</f>
        <v/>
      </c>
      <c r="D32" s="682"/>
      <c r="E32" s="682"/>
      <c r="F32" s="682"/>
      <c r="G32" s="682"/>
      <c r="H32" s="683"/>
    </row>
    <row r="33" spans="2:8" ht="18.75" thickTop="1" thickBot="1" x14ac:dyDescent="0.4">
      <c r="C33" s="681" t="str">
        <f>IF(Valores!B35="","",Valores!B35)</f>
        <v/>
      </c>
      <c r="D33" s="682"/>
      <c r="E33" s="682"/>
      <c r="F33" s="682"/>
      <c r="G33" s="682"/>
      <c r="H33" s="683"/>
    </row>
    <row r="34" spans="2:8" ht="18.75" thickTop="1" thickBot="1" x14ac:dyDescent="0.4">
      <c r="C34" s="681" t="str">
        <f>IF(Valores!B36="","",Valores!B36)</f>
        <v/>
      </c>
      <c r="D34" s="682"/>
      <c r="E34" s="682"/>
      <c r="F34" s="682"/>
      <c r="G34" s="682"/>
      <c r="H34" s="683"/>
    </row>
    <row r="35" spans="2:8" ht="18.75" thickTop="1" thickBot="1" x14ac:dyDescent="0.4">
      <c r="C35" s="681" t="str">
        <f>IF(Valores!B37="","",Valores!B37)</f>
        <v/>
      </c>
      <c r="D35" s="682"/>
      <c r="E35" s="682"/>
      <c r="F35" s="682"/>
      <c r="G35" s="682"/>
      <c r="H35" s="683"/>
    </row>
    <row r="36" spans="2:8" ht="18.75" thickTop="1" thickBot="1" x14ac:dyDescent="0.4">
      <c r="C36" s="684" t="str">
        <f>IF(Valores!B38="","",Valores!B38)</f>
        <v/>
      </c>
      <c r="D36" s="685"/>
      <c r="E36" s="685"/>
      <c r="F36" s="685"/>
      <c r="G36" s="685"/>
      <c r="H36" s="686"/>
    </row>
    <row r="37" spans="2:8" ht="18.75" thickTop="1" thickBot="1" x14ac:dyDescent="0.4">
      <c r="C37" s="237"/>
      <c r="D37" s="193"/>
      <c r="E37" s="193"/>
      <c r="F37" s="193"/>
      <c r="G37" s="193"/>
      <c r="H37" s="193"/>
    </row>
    <row r="38" spans="2:8" s="280" customFormat="1" ht="15" thickTop="1" x14ac:dyDescent="0.2">
      <c r="B38" s="281" t="s">
        <v>377</v>
      </c>
      <c r="C38" s="687" t="str">
        <f>IF('OBJETIVOS ESTRATÉGICOS Y UEN'!B53="","",'OBJETIVOS ESTRATÉGICOS Y UEN'!B53)</f>
        <v/>
      </c>
      <c r="D38" s="688"/>
      <c r="E38" s="688"/>
      <c r="F38" s="688"/>
      <c r="G38" s="688"/>
      <c r="H38" s="689"/>
    </row>
    <row r="39" spans="2:8" x14ac:dyDescent="0.35">
      <c r="C39" s="690"/>
      <c r="D39" s="691"/>
      <c r="E39" s="691"/>
      <c r="F39" s="691"/>
      <c r="G39" s="691"/>
      <c r="H39" s="692"/>
    </row>
    <row r="40" spans="2:8" x14ac:dyDescent="0.35">
      <c r="C40" s="690"/>
      <c r="D40" s="691"/>
      <c r="E40" s="691"/>
      <c r="F40" s="691"/>
      <c r="G40" s="691"/>
      <c r="H40" s="692"/>
    </row>
    <row r="41" spans="2:8" x14ac:dyDescent="0.35">
      <c r="C41" s="690"/>
      <c r="D41" s="691"/>
      <c r="E41" s="691"/>
      <c r="F41" s="691"/>
      <c r="G41" s="691"/>
      <c r="H41" s="692"/>
    </row>
    <row r="42" spans="2:8" x14ac:dyDescent="0.35">
      <c r="C42" s="690"/>
      <c r="D42" s="691"/>
      <c r="E42" s="691"/>
      <c r="F42" s="691"/>
      <c r="G42" s="691"/>
      <c r="H42" s="692"/>
    </row>
    <row r="43" spans="2:8" ht="18" thickBot="1" x14ac:dyDescent="0.4">
      <c r="C43" s="693"/>
      <c r="D43" s="694"/>
      <c r="E43" s="694"/>
      <c r="F43" s="694"/>
      <c r="G43" s="694"/>
      <c r="H43" s="695"/>
    </row>
    <row r="44" spans="2:8" ht="18" thickTop="1" x14ac:dyDescent="0.35"/>
    <row r="45" spans="2:8" s="280" customFormat="1" ht="15" thickBot="1" x14ac:dyDescent="0.25">
      <c r="B45" s="281" t="s">
        <v>416</v>
      </c>
      <c r="C45" s="238"/>
      <c r="D45" s="238"/>
      <c r="E45" s="238"/>
      <c r="F45" s="238"/>
      <c r="G45" s="214"/>
    </row>
    <row r="46" spans="2:8" ht="18.75" thickTop="1" thickBot="1" x14ac:dyDescent="0.4">
      <c r="B46" s="239"/>
      <c r="C46" s="425" t="s">
        <v>419</v>
      </c>
      <c r="D46" s="425" t="s">
        <v>418</v>
      </c>
      <c r="E46" s="425"/>
      <c r="F46" s="425" t="s">
        <v>417</v>
      </c>
      <c r="G46" s="425"/>
      <c r="H46" s="425"/>
    </row>
    <row r="47" spans="2:8" ht="18.75" thickTop="1" thickBot="1" x14ac:dyDescent="0.4">
      <c r="B47" s="239"/>
      <c r="C47" s="425"/>
      <c r="D47" s="425"/>
      <c r="E47" s="425"/>
      <c r="F47" s="425"/>
      <c r="G47" s="425"/>
      <c r="H47" s="425"/>
    </row>
    <row r="48" spans="2:8" ht="18.75" thickTop="1" thickBot="1" x14ac:dyDescent="0.4">
      <c r="B48" s="239"/>
      <c r="C48" s="696" t="str">
        <f>IF('OBJETIVOS ESTRATÉGICOS Y UEN'!B64="","",'OBJETIVOS ESTRATÉGICOS Y UEN'!B64)</f>
        <v/>
      </c>
      <c r="D48" s="697" t="str">
        <f>IF('OBJETIVOS ESTRATÉGICOS Y UEN'!C64="","",'OBJETIVOS ESTRATÉGICOS Y UEN'!C64)</f>
        <v/>
      </c>
      <c r="E48" s="697"/>
      <c r="F48" s="697" t="str">
        <f>IF('OBJETIVOS ESTRATÉGICOS Y UEN'!E64="","",'OBJETIVOS ESTRATÉGICOS Y UEN'!E64)</f>
        <v/>
      </c>
      <c r="G48" s="697"/>
      <c r="H48" s="697"/>
    </row>
    <row r="49" spans="2:8" ht="18.75" thickTop="1" thickBot="1" x14ac:dyDescent="0.4">
      <c r="B49" s="239"/>
      <c r="C49" s="696"/>
      <c r="D49" s="697"/>
      <c r="E49" s="697"/>
      <c r="F49" s="697"/>
      <c r="G49" s="697"/>
      <c r="H49" s="697"/>
    </row>
    <row r="50" spans="2:8" ht="18.75" thickTop="1" thickBot="1" x14ac:dyDescent="0.4">
      <c r="B50" s="239"/>
      <c r="C50" s="696"/>
      <c r="D50" s="697"/>
      <c r="E50" s="697"/>
      <c r="F50" s="697" t="str">
        <f>IF('OBJETIVOS ESTRATÉGICOS Y UEN'!E66="","",'OBJETIVOS ESTRATÉGICOS Y UEN'!E66)</f>
        <v/>
      </c>
      <c r="G50" s="697"/>
      <c r="H50" s="697"/>
    </row>
    <row r="51" spans="2:8" ht="18.75" thickTop="1" thickBot="1" x14ac:dyDescent="0.4">
      <c r="B51" s="239"/>
      <c r="C51" s="696"/>
      <c r="D51" s="697"/>
      <c r="E51" s="697"/>
      <c r="F51" s="697"/>
      <c r="G51" s="697"/>
      <c r="H51" s="697"/>
    </row>
    <row r="52" spans="2:8" ht="18.75" thickTop="1" thickBot="1" x14ac:dyDescent="0.4">
      <c r="B52" s="239"/>
      <c r="C52" s="696"/>
      <c r="D52" s="665" t="str">
        <f>IF('OBJETIVOS ESTRATÉGICOS Y UEN'!C68="","",'OBJETIVOS ESTRATÉGICOS Y UEN'!C68)</f>
        <v/>
      </c>
      <c r="E52" s="665"/>
      <c r="F52" s="665" t="str">
        <f>IF('OBJETIVOS ESTRATÉGICOS Y UEN'!E68="","",'OBJETIVOS ESTRATÉGICOS Y UEN'!E68)</f>
        <v/>
      </c>
      <c r="G52" s="665"/>
      <c r="H52" s="665"/>
    </row>
    <row r="53" spans="2:8" ht="18.75" thickTop="1" thickBot="1" x14ac:dyDescent="0.4">
      <c r="B53" s="239"/>
      <c r="C53" s="696"/>
      <c r="D53" s="665"/>
      <c r="E53" s="665"/>
      <c r="F53" s="665"/>
      <c r="G53" s="665"/>
      <c r="H53" s="665"/>
    </row>
    <row r="54" spans="2:8" ht="18.75" thickTop="1" thickBot="1" x14ac:dyDescent="0.4">
      <c r="B54" s="239"/>
      <c r="C54" s="696"/>
      <c r="D54" s="665"/>
      <c r="E54" s="665"/>
      <c r="F54" s="665" t="str">
        <f>IF('OBJETIVOS ESTRATÉGICOS Y UEN'!E70="","",'OBJETIVOS ESTRATÉGICOS Y UEN'!E70)</f>
        <v/>
      </c>
      <c r="G54" s="665"/>
      <c r="H54" s="665"/>
    </row>
    <row r="55" spans="2:8" ht="18.75" thickTop="1" thickBot="1" x14ac:dyDescent="0.4">
      <c r="B55" s="239"/>
      <c r="C55" s="696"/>
      <c r="D55" s="665"/>
      <c r="E55" s="665"/>
      <c r="F55" s="665"/>
      <c r="G55" s="665"/>
      <c r="H55" s="665"/>
    </row>
    <row r="56" spans="2:8" ht="18.75" thickTop="1" thickBot="1" x14ac:dyDescent="0.4">
      <c r="B56" s="239"/>
      <c r="C56" s="696"/>
      <c r="D56" s="666" t="str">
        <f>IF('OBJETIVOS ESTRATÉGICOS Y UEN'!C72="","",'OBJETIVOS ESTRATÉGICOS Y UEN'!C72)</f>
        <v/>
      </c>
      <c r="E56" s="666"/>
      <c r="F56" s="666" t="str">
        <f>IF('OBJETIVOS ESTRATÉGICOS Y UEN'!E72="","",'OBJETIVOS ESTRATÉGICOS Y UEN'!E72)</f>
        <v/>
      </c>
      <c r="G56" s="666"/>
      <c r="H56" s="666"/>
    </row>
    <row r="57" spans="2:8" ht="18.75" thickTop="1" thickBot="1" x14ac:dyDescent="0.4">
      <c r="B57" s="213"/>
      <c r="C57" s="696"/>
      <c r="D57" s="666"/>
      <c r="E57" s="666"/>
      <c r="F57" s="666"/>
      <c r="G57" s="666"/>
      <c r="H57" s="666"/>
    </row>
    <row r="58" spans="2:8" ht="18.75" thickTop="1" thickBot="1" x14ac:dyDescent="0.4">
      <c r="B58" s="215"/>
      <c r="C58" s="696"/>
      <c r="D58" s="666"/>
      <c r="E58" s="666"/>
      <c r="F58" s="666" t="str">
        <f>IF('OBJETIVOS ESTRATÉGICOS Y UEN'!E74="","",'OBJETIVOS ESTRATÉGICOS Y UEN'!E74)</f>
        <v/>
      </c>
      <c r="G58" s="666"/>
      <c r="H58" s="666"/>
    </row>
    <row r="59" spans="2:8" ht="18.75" thickTop="1" thickBot="1" x14ac:dyDescent="0.4">
      <c r="B59" s="215"/>
      <c r="C59" s="696"/>
      <c r="D59" s="666"/>
      <c r="E59" s="666"/>
      <c r="F59" s="666"/>
      <c r="G59" s="666"/>
      <c r="H59" s="666"/>
    </row>
    <row r="60" spans="2:8" ht="18.75" customHeight="1" thickTop="1" x14ac:dyDescent="0.35">
      <c r="B60" s="664"/>
      <c r="C60" s="664"/>
      <c r="D60" s="664"/>
      <c r="E60" s="664"/>
      <c r="F60" s="664"/>
      <c r="G60" s="192"/>
    </row>
    <row r="61" spans="2:8" s="280" customFormat="1" ht="14.25" x14ac:dyDescent="0.2">
      <c r="B61" s="281" t="s">
        <v>457</v>
      </c>
      <c r="C61" s="282"/>
      <c r="D61" s="282"/>
      <c r="E61" s="282"/>
      <c r="F61" s="282"/>
      <c r="G61" s="214"/>
    </row>
    <row r="62" spans="2:8" x14ac:dyDescent="0.35">
      <c r="C62" s="701" t="s">
        <v>107</v>
      </c>
      <c r="D62" s="704" t="str">
        <f>IF(AutodiagCadena!C58="","",AutodiagCadena!C58)</f>
        <v/>
      </c>
      <c r="E62" s="705"/>
      <c r="F62" s="705"/>
      <c r="G62" s="705"/>
      <c r="H62" s="706"/>
    </row>
    <row r="63" spans="2:8" x14ac:dyDescent="0.35">
      <c r="C63" s="702"/>
      <c r="D63" s="704" t="str">
        <f>IF(AutodiagCadena!C59="","",AutodiagCadena!C59)</f>
        <v/>
      </c>
      <c r="E63" s="705"/>
      <c r="F63" s="705"/>
      <c r="G63" s="705"/>
      <c r="H63" s="706"/>
    </row>
    <row r="64" spans="2:8" x14ac:dyDescent="0.35">
      <c r="C64" s="702"/>
      <c r="D64" s="704" t="str">
        <f>IF(AutodiagBCG!C85="","",AutodiagBCG!C85)</f>
        <v/>
      </c>
      <c r="E64" s="705"/>
      <c r="F64" s="705"/>
      <c r="G64" s="705"/>
      <c r="H64" s="706"/>
    </row>
    <row r="65" spans="2:8" x14ac:dyDescent="0.35">
      <c r="C65" s="703"/>
      <c r="D65" s="704" t="str">
        <f>IF(AutodiagBCG!C86="","",AutodiagBCG!C86)</f>
        <v/>
      </c>
      <c r="E65" s="705"/>
      <c r="F65" s="705"/>
      <c r="G65" s="705"/>
      <c r="H65" s="706"/>
    </row>
    <row r="66" spans="2:8" x14ac:dyDescent="0.35">
      <c r="C66" s="726" t="s">
        <v>117</v>
      </c>
      <c r="D66" s="729" t="str">
        <f>IF(AutoPorter!C51="","",AutoPorter!C51)</f>
        <v/>
      </c>
      <c r="E66" s="643"/>
      <c r="F66" s="643"/>
      <c r="G66" s="643"/>
      <c r="H66" s="643"/>
    </row>
    <row r="67" spans="2:8" x14ac:dyDescent="0.35">
      <c r="C67" s="727"/>
      <c r="D67" s="729" t="str">
        <f>IF(AutoPorter!C52="","",AutoPorter!C52)</f>
        <v/>
      </c>
      <c r="E67" s="643"/>
      <c r="F67" s="643"/>
      <c r="G67" s="643"/>
      <c r="H67" s="643"/>
    </row>
    <row r="68" spans="2:8" x14ac:dyDescent="0.35">
      <c r="C68" s="727"/>
      <c r="D68" s="729" t="str">
        <f>IF('AE PEST'!C72:G72="","",'AE PEST'!C72:G72)</f>
        <v/>
      </c>
      <c r="E68" s="643"/>
      <c r="F68" s="643"/>
      <c r="G68" s="643"/>
      <c r="H68" s="643"/>
    </row>
    <row r="69" spans="2:8" x14ac:dyDescent="0.35">
      <c r="C69" s="728"/>
      <c r="D69" s="729" t="str">
        <f>IF('AE PEST'!C73:G73="","",'AE PEST'!C73:G73)</f>
        <v/>
      </c>
      <c r="E69" s="643"/>
      <c r="F69" s="643"/>
      <c r="G69" s="643"/>
      <c r="H69" s="643"/>
    </row>
    <row r="70" spans="2:8" x14ac:dyDescent="0.35">
      <c r="C70" s="730" t="s">
        <v>106</v>
      </c>
      <c r="D70" s="698" t="str">
        <f>IF(AutodiagCadena!C53="","",AutodiagCadena!C53)</f>
        <v/>
      </c>
      <c r="E70" s="699"/>
      <c r="F70" s="699"/>
      <c r="G70" s="699"/>
      <c r="H70" s="700"/>
    </row>
    <row r="71" spans="2:8" x14ac:dyDescent="0.35">
      <c r="C71" s="731"/>
      <c r="D71" s="698" t="str">
        <f>IF(AutodiagCadena!C54="","",AutodiagCadena!C54)</f>
        <v/>
      </c>
      <c r="E71" s="699"/>
      <c r="F71" s="699"/>
      <c r="G71" s="699"/>
      <c r="H71" s="700"/>
    </row>
    <row r="72" spans="2:8" x14ac:dyDescent="0.35">
      <c r="C72" s="731"/>
      <c r="D72" s="698" t="str">
        <f>IF(AutodiagBCG!C79="","",AutodiagBCG!C79)</f>
        <v/>
      </c>
      <c r="E72" s="699"/>
      <c r="F72" s="699"/>
      <c r="G72" s="699"/>
      <c r="H72" s="700"/>
    </row>
    <row r="73" spans="2:8" x14ac:dyDescent="0.35">
      <c r="C73" s="732"/>
      <c r="D73" s="698" t="str">
        <f>IF(AutodiagBCG!C80="","",AutodiagBCG!C80)</f>
        <v/>
      </c>
      <c r="E73" s="699"/>
      <c r="F73" s="699"/>
      <c r="G73" s="699"/>
      <c r="H73" s="700"/>
    </row>
    <row r="74" spans="2:8" x14ac:dyDescent="0.35">
      <c r="C74" s="720" t="s">
        <v>116</v>
      </c>
      <c r="D74" s="723" t="str">
        <f>IF(AutoPorter!C46="","",AutoPorter!C46)</f>
        <v/>
      </c>
      <c r="E74" s="724"/>
      <c r="F74" s="724"/>
      <c r="G74" s="724"/>
      <c r="H74" s="725"/>
    </row>
    <row r="75" spans="2:8" x14ac:dyDescent="0.35">
      <c r="C75" s="721"/>
      <c r="D75" s="723" t="str">
        <f>IF(AutoPorter!C47="","",AutoPorter!C47)</f>
        <v/>
      </c>
      <c r="E75" s="724"/>
      <c r="F75" s="724"/>
      <c r="G75" s="724"/>
      <c r="H75" s="725"/>
    </row>
    <row r="76" spans="2:8" x14ac:dyDescent="0.35">
      <c r="C76" s="721"/>
      <c r="D76" s="723" t="str">
        <f>IF('AE PEST'!C67:G67="","",'AE PEST'!C67:G67)</f>
        <v/>
      </c>
      <c r="E76" s="724"/>
      <c r="F76" s="724"/>
      <c r="G76" s="724"/>
      <c r="H76" s="725"/>
    </row>
    <row r="77" spans="2:8" x14ac:dyDescent="0.35">
      <c r="C77" s="722"/>
      <c r="D77" s="723" t="str">
        <f>IF('AE PEST'!C68:G68="","",'AE PEST'!C68:G68)</f>
        <v/>
      </c>
      <c r="E77" s="724"/>
      <c r="F77" s="724"/>
      <c r="G77" s="724"/>
      <c r="H77" s="725"/>
    </row>
    <row r="80" spans="2:8" s="280" customFormat="1" ht="14.25" x14ac:dyDescent="0.2">
      <c r="B80" s="279" t="s">
        <v>458</v>
      </c>
      <c r="C80" s="280" t="s">
        <v>459</v>
      </c>
    </row>
    <row r="81" spans="2:9" customFormat="1" ht="18" thickBot="1" x14ac:dyDescent="0.4">
      <c r="B81" s="274"/>
    </row>
    <row r="82" spans="2:9" ht="18" thickTop="1" x14ac:dyDescent="0.35">
      <c r="C82" s="667"/>
      <c r="D82" s="668"/>
      <c r="E82" s="668"/>
      <c r="F82" s="668"/>
      <c r="G82" s="668"/>
      <c r="H82" s="668"/>
      <c r="I82" s="276"/>
    </row>
    <row r="83" spans="2:9" ht="18" thickBot="1" x14ac:dyDescent="0.4">
      <c r="C83" s="669"/>
      <c r="D83" s="670"/>
      <c r="E83" s="670"/>
      <c r="F83" s="670"/>
      <c r="G83" s="670"/>
      <c r="H83" s="671"/>
    </row>
    <row r="84" spans="2:9" ht="18" thickTop="1" x14ac:dyDescent="0.35"/>
    <row r="85" spans="2:9" s="280" customFormat="1" ht="15" thickBot="1" x14ac:dyDescent="0.25">
      <c r="B85" s="279" t="s">
        <v>460</v>
      </c>
    </row>
    <row r="86" spans="2:9" ht="21" thickTop="1" thickBot="1" x14ac:dyDescent="0.4">
      <c r="B86" s="275"/>
      <c r="C86" s="277">
        <v>1</v>
      </c>
      <c r="D86" s="707" t="str">
        <f>IF('MATRIZ CAME'!D13:G13="","",'MATRIZ CAME'!D13:G13)</f>
        <v/>
      </c>
      <c r="E86" s="708"/>
      <c r="F86" s="708"/>
      <c r="G86" s="708"/>
      <c r="H86" s="709"/>
    </row>
    <row r="87" spans="2:9" ht="21" thickTop="1" thickBot="1" x14ac:dyDescent="0.4">
      <c r="C87" s="277">
        <v>2</v>
      </c>
      <c r="D87" s="707" t="str">
        <f>IF('MATRIZ CAME'!D14:G14="","",'MATRIZ CAME'!D14:G14)</f>
        <v/>
      </c>
      <c r="E87" s="708"/>
      <c r="F87" s="708"/>
      <c r="G87" s="708"/>
      <c r="H87" s="709"/>
      <c r="I87" s="276"/>
    </row>
    <row r="88" spans="2:9" ht="21" thickTop="1" thickBot="1" x14ac:dyDescent="0.4">
      <c r="C88" s="277">
        <v>3</v>
      </c>
      <c r="D88" s="707" t="str">
        <f>IF('MATRIZ CAME'!D15:G15="","",'MATRIZ CAME'!D15:G15)</f>
        <v/>
      </c>
      <c r="E88" s="708"/>
      <c r="F88" s="708"/>
      <c r="G88" s="708"/>
      <c r="H88" s="709"/>
    </row>
    <row r="89" spans="2:9" ht="21" thickTop="1" thickBot="1" x14ac:dyDescent="0.4">
      <c r="C89" s="277">
        <v>4</v>
      </c>
      <c r="D89" s="707" t="str">
        <f>IF('MATRIZ CAME'!D16:G16="","",'MATRIZ CAME'!D16:G16)</f>
        <v/>
      </c>
      <c r="E89" s="708"/>
      <c r="F89" s="708"/>
      <c r="G89" s="708"/>
      <c r="H89" s="709"/>
    </row>
    <row r="90" spans="2:9" ht="21" thickTop="1" thickBot="1" x14ac:dyDescent="0.4">
      <c r="C90" s="277">
        <v>5</v>
      </c>
      <c r="D90" s="707" t="str">
        <f>IF('MATRIZ CAME'!D18:G18="","",'MATRIZ CAME'!D18:G18)</f>
        <v/>
      </c>
      <c r="E90" s="708"/>
      <c r="F90" s="708"/>
      <c r="G90" s="708"/>
      <c r="H90" s="709"/>
    </row>
    <row r="91" spans="2:9" ht="21" thickTop="1" thickBot="1" x14ac:dyDescent="0.4">
      <c r="C91" s="277">
        <v>6</v>
      </c>
      <c r="D91" s="707" t="str">
        <f>IF('MATRIZ CAME'!D19:G19="","",'MATRIZ CAME'!D19:G19)</f>
        <v/>
      </c>
      <c r="E91" s="708"/>
      <c r="F91" s="708"/>
      <c r="G91" s="708"/>
      <c r="H91" s="709"/>
    </row>
    <row r="92" spans="2:9" ht="21" thickTop="1" thickBot="1" x14ac:dyDescent="0.4">
      <c r="C92" s="277">
        <v>7</v>
      </c>
      <c r="D92" s="707" t="str">
        <f>IF('MATRIZ CAME'!D20:G20="","",'MATRIZ CAME'!D20:G20)</f>
        <v/>
      </c>
      <c r="E92" s="708"/>
      <c r="F92" s="708"/>
      <c r="G92" s="708"/>
      <c r="H92" s="709"/>
    </row>
    <row r="93" spans="2:9" ht="21" thickTop="1" thickBot="1" x14ac:dyDescent="0.4">
      <c r="C93" s="277">
        <v>8</v>
      </c>
      <c r="D93" s="707" t="str">
        <f>IF('MATRIZ CAME'!D21:G21="","",'MATRIZ CAME'!D21:G21)</f>
        <v/>
      </c>
      <c r="E93" s="708"/>
      <c r="F93" s="708"/>
      <c r="G93" s="708"/>
      <c r="H93" s="709"/>
    </row>
    <row r="94" spans="2:9" ht="21" thickTop="1" thickBot="1" x14ac:dyDescent="0.4">
      <c r="C94" s="277">
        <v>9</v>
      </c>
      <c r="D94" s="707" t="str">
        <f>IF('MATRIZ CAME'!D23:G23="","",'MATRIZ CAME'!D23:G23)</f>
        <v/>
      </c>
      <c r="E94" s="708"/>
      <c r="F94" s="708"/>
      <c r="G94" s="708"/>
      <c r="H94" s="709"/>
    </row>
    <row r="95" spans="2:9" ht="21" thickTop="1" thickBot="1" x14ac:dyDescent="0.4">
      <c r="C95" s="277">
        <v>10</v>
      </c>
      <c r="D95" s="707" t="str">
        <f>IF('MATRIZ CAME'!D24:G24="","",'MATRIZ CAME'!D24:G24)</f>
        <v/>
      </c>
      <c r="E95" s="708"/>
      <c r="F95" s="708"/>
      <c r="G95" s="708"/>
      <c r="H95" s="709"/>
    </row>
    <row r="96" spans="2:9" ht="21" thickTop="1" thickBot="1" x14ac:dyDescent="0.4">
      <c r="C96" s="277">
        <v>11</v>
      </c>
      <c r="D96" s="707" t="str">
        <f>IF('MATRIZ CAME'!D25:G25="","",'MATRIZ CAME'!D25:G25)</f>
        <v/>
      </c>
      <c r="E96" s="708"/>
      <c r="F96" s="708"/>
      <c r="G96" s="708"/>
      <c r="H96" s="709"/>
    </row>
    <row r="97" spans="2:8" ht="21" thickTop="1" thickBot="1" x14ac:dyDescent="0.4">
      <c r="C97" s="277">
        <v>12</v>
      </c>
      <c r="D97" s="707" t="str">
        <f>IF('MATRIZ CAME'!D26:G26="","",'MATRIZ CAME'!D26:G26)</f>
        <v/>
      </c>
      <c r="E97" s="708"/>
      <c r="F97" s="708"/>
      <c r="G97" s="708"/>
      <c r="H97" s="709"/>
    </row>
    <row r="98" spans="2:8" ht="21" thickTop="1" thickBot="1" x14ac:dyDescent="0.4">
      <c r="C98" s="277">
        <v>13</v>
      </c>
      <c r="D98" s="707" t="str">
        <f>IF('MATRIZ CAME'!D28:G28="","",'MATRIZ CAME'!D28:G28)</f>
        <v/>
      </c>
      <c r="E98" s="708"/>
      <c r="F98" s="708"/>
      <c r="G98" s="708"/>
      <c r="H98" s="709"/>
    </row>
    <row r="99" spans="2:8" ht="21" thickTop="1" thickBot="1" x14ac:dyDescent="0.4">
      <c r="C99" s="277">
        <v>14</v>
      </c>
      <c r="D99" s="707" t="str">
        <f>IF('MATRIZ CAME'!D29:G29="","",'MATRIZ CAME'!D29:G29)</f>
        <v/>
      </c>
      <c r="E99" s="708"/>
      <c r="F99" s="708"/>
      <c r="G99" s="708"/>
      <c r="H99" s="709"/>
    </row>
    <row r="100" spans="2:8" ht="21" thickTop="1" thickBot="1" x14ac:dyDescent="0.4">
      <c r="C100" s="277">
        <v>15</v>
      </c>
      <c r="D100" s="707" t="str">
        <f>IF('MATRIZ CAME'!D30:G30="","",'MATRIZ CAME'!D30:G30)</f>
        <v/>
      </c>
      <c r="E100" s="708"/>
      <c r="F100" s="708"/>
      <c r="G100" s="708"/>
      <c r="H100" s="709"/>
    </row>
    <row r="101" spans="2:8" ht="21" thickTop="1" thickBot="1" x14ac:dyDescent="0.4">
      <c r="C101" s="277">
        <v>16</v>
      </c>
      <c r="D101" s="707" t="str">
        <f>IF('MATRIZ CAME'!D31:G31="","",'MATRIZ CAME'!D31:G31)</f>
        <v/>
      </c>
      <c r="E101" s="708"/>
      <c r="F101" s="708"/>
      <c r="G101" s="708"/>
      <c r="H101" s="709"/>
    </row>
    <row r="102" spans="2:8" ht="18" thickTop="1" x14ac:dyDescent="0.35">
      <c r="C102" s="215"/>
      <c r="D102" s="216"/>
      <c r="E102" s="217"/>
      <c r="F102" s="192"/>
      <c r="G102" s="192"/>
    </row>
    <row r="103" spans="2:8" x14ac:dyDescent="0.35">
      <c r="B103" s="273" t="s">
        <v>462</v>
      </c>
      <c r="C103" s="710" t="s">
        <v>463</v>
      </c>
      <c r="D103" s="443"/>
      <c r="E103" s="443"/>
      <c r="F103" s="443"/>
      <c r="G103" s="443"/>
      <c r="H103" s="443"/>
    </row>
    <row r="104" spans="2:8" ht="18" thickBot="1" x14ac:dyDescent="0.4">
      <c r="C104" s="217"/>
      <c r="D104" s="216"/>
      <c r="E104" s="217"/>
      <c r="F104" s="192"/>
      <c r="G104" s="192"/>
    </row>
    <row r="105" spans="2:8" ht="18" thickTop="1" x14ac:dyDescent="0.35">
      <c r="B105" s="278"/>
      <c r="C105" s="733"/>
      <c r="D105" s="734"/>
      <c r="E105" s="734"/>
      <c r="F105" s="734"/>
      <c r="G105" s="734"/>
      <c r="H105" s="735"/>
    </row>
    <row r="106" spans="2:8" x14ac:dyDescent="0.35">
      <c r="C106" s="736"/>
      <c r="D106" s="737"/>
      <c r="E106" s="737"/>
      <c r="F106" s="737"/>
      <c r="G106" s="737"/>
      <c r="H106" s="738"/>
    </row>
    <row r="107" spans="2:8" x14ac:dyDescent="0.35">
      <c r="C107" s="736"/>
      <c r="D107" s="737"/>
      <c r="E107" s="737"/>
      <c r="F107" s="737"/>
      <c r="G107" s="737"/>
      <c r="H107" s="738"/>
    </row>
    <row r="108" spans="2:8" x14ac:dyDescent="0.35">
      <c r="C108" s="736"/>
      <c r="D108" s="737"/>
      <c r="E108" s="737"/>
      <c r="F108" s="737"/>
      <c r="G108" s="737"/>
      <c r="H108" s="738"/>
    </row>
    <row r="109" spans="2:8" x14ac:dyDescent="0.35">
      <c r="C109" s="736"/>
      <c r="D109" s="737"/>
      <c r="E109" s="737"/>
      <c r="F109" s="737"/>
      <c r="G109" s="737"/>
      <c r="H109" s="738"/>
    </row>
    <row r="110" spans="2:8" ht="18" thickBot="1" x14ac:dyDescent="0.4">
      <c r="C110" s="739"/>
      <c r="D110" s="740"/>
      <c r="E110" s="740"/>
      <c r="F110" s="740"/>
      <c r="G110" s="740"/>
      <c r="H110" s="741"/>
    </row>
    <row r="111" spans="2:8" ht="18" thickTop="1" x14ac:dyDescent="0.35"/>
  </sheetData>
  <sheetProtection password="9E21" sheet="1" objects="1" scenarios="1"/>
  <mergeCells count="67">
    <mergeCell ref="C105:H110"/>
    <mergeCell ref="D86:H86"/>
    <mergeCell ref="D87:H87"/>
    <mergeCell ref="D88:H88"/>
    <mergeCell ref="D89:H89"/>
    <mergeCell ref="D90:H90"/>
    <mergeCell ref="D91:H91"/>
    <mergeCell ref="D92:H92"/>
    <mergeCell ref="D93:H93"/>
    <mergeCell ref="D94:H94"/>
    <mergeCell ref="D95:H95"/>
    <mergeCell ref="D96:H96"/>
    <mergeCell ref="D97:H97"/>
    <mergeCell ref="D98:H98"/>
    <mergeCell ref="D99:H99"/>
    <mergeCell ref="D100:H100"/>
    <mergeCell ref="D101:H101"/>
    <mergeCell ref="C103:H103"/>
    <mergeCell ref="C17:H22"/>
    <mergeCell ref="C74:C77"/>
    <mergeCell ref="D74:H74"/>
    <mergeCell ref="D75:H75"/>
    <mergeCell ref="D76:H76"/>
    <mergeCell ref="D77:H77"/>
    <mergeCell ref="C66:C69"/>
    <mergeCell ref="D66:H66"/>
    <mergeCell ref="D67:H67"/>
    <mergeCell ref="D68:H68"/>
    <mergeCell ref="C46:C47"/>
    <mergeCell ref="D69:H69"/>
    <mergeCell ref="C70:C73"/>
    <mergeCell ref="D70:H70"/>
    <mergeCell ref="D71:H71"/>
    <mergeCell ref="D72:H72"/>
    <mergeCell ref="D73:H73"/>
    <mergeCell ref="C62:C65"/>
    <mergeCell ref="D62:H62"/>
    <mergeCell ref="D63:H63"/>
    <mergeCell ref="D64:H64"/>
    <mergeCell ref="D65:H65"/>
    <mergeCell ref="C82:H83"/>
    <mergeCell ref="C16:G16"/>
    <mergeCell ref="C24:H29"/>
    <mergeCell ref="C31:H31"/>
    <mergeCell ref="C32:H32"/>
    <mergeCell ref="C33:H33"/>
    <mergeCell ref="C34:H34"/>
    <mergeCell ref="C35:H35"/>
    <mergeCell ref="C36:H36"/>
    <mergeCell ref="C38:H43"/>
    <mergeCell ref="D46:E47"/>
    <mergeCell ref="F46:H47"/>
    <mergeCell ref="C48:C59"/>
    <mergeCell ref="D48:E51"/>
    <mergeCell ref="F48:H49"/>
    <mergeCell ref="F50:H51"/>
    <mergeCell ref="B4:G4"/>
    <mergeCell ref="B10:G10"/>
    <mergeCell ref="C12:G12"/>
    <mergeCell ref="C14:G14"/>
    <mergeCell ref="B60:F60"/>
    <mergeCell ref="D52:E55"/>
    <mergeCell ref="F52:H53"/>
    <mergeCell ref="F54:H55"/>
    <mergeCell ref="D56:E59"/>
    <mergeCell ref="F56:H57"/>
    <mergeCell ref="F58:H59"/>
  </mergeCells>
  <pageMargins left="0.7" right="0.7" top="0.75" bottom="0.75" header="0.3" footer="0.3"/>
  <pageSetup paperSize="9" scale="90" orientation="portrait" verticalDpi="0" r:id="rId1"/>
  <rowBreaks count="2" manualBreakCount="2">
    <brk id="44" max="7" man="1"/>
    <brk id="84"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H27"/>
  <sheetViews>
    <sheetView showGridLines="0" topLeftCell="A25" workbookViewId="0"/>
  </sheetViews>
  <sheetFormatPr baseColWidth="10" defaultColWidth="11" defaultRowHeight="17.25" x14ac:dyDescent="0.35"/>
  <cols>
    <col min="1" max="1" width="8.625" customWidth="1"/>
    <col min="2" max="2" width="10.875" customWidth="1"/>
    <col min="3" max="3" width="9" customWidth="1"/>
    <col min="4" max="4" width="6.5" customWidth="1"/>
    <col min="5" max="5" width="7" customWidth="1"/>
    <col min="6" max="6" width="13.75" customWidth="1"/>
    <col min="7" max="7" width="16.125" customWidth="1"/>
  </cols>
  <sheetData>
    <row r="3" spans="2:7" s="4" customFormat="1" ht="26.25" x14ac:dyDescent="0.35">
      <c r="B3" s="330" t="s">
        <v>467</v>
      </c>
      <c r="C3" s="330"/>
      <c r="D3" s="330"/>
      <c r="E3" s="330"/>
      <c r="F3" s="330"/>
      <c r="G3" s="330"/>
    </row>
    <row r="5" spans="2:7" x14ac:dyDescent="0.35">
      <c r="B5" s="431" t="s">
        <v>495</v>
      </c>
      <c r="C5" s="431"/>
      <c r="D5" s="431"/>
      <c r="E5" s="431"/>
      <c r="F5" s="431"/>
      <c r="G5" s="431"/>
    </row>
    <row r="6" spans="2:7" x14ac:dyDescent="0.35">
      <c r="B6" s="431"/>
      <c r="C6" s="431"/>
      <c r="D6" s="431"/>
      <c r="E6" s="431"/>
      <c r="F6" s="431"/>
      <c r="G6" s="431"/>
    </row>
    <row r="7" spans="2:7" x14ac:dyDescent="0.35">
      <c r="B7" s="431"/>
      <c r="C7" s="431"/>
      <c r="D7" s="431"/>
      <c r="E7" s="431"/>
      <c r="F7" s="431"/>
      <c r="G7" s="431"/>
    </row>
    <row r="8" spans="2:7" x14ac:dyDescent="0.35">
      <c r="B8" s="291" t="s">
        <v>468</v>
      </c>
      <c r="C8" s="431" t="s">
        <v>469</v>
      </c>
      <c r="D8" s="431"/>
      <c r="E8" s="431"/>
      <c r="F8" s="431"/>
      <c r="G8" s="431"/>
    </row>
    <row r="9" spans="2:7" ht="24.75" customHeight="1" x14ac:dyDescent="0.35">
      <c r="B9" s="291" t="s">
        <v>468</v>
      </c>
      <c r="C9" s="431" t="s">
        <v>470</v>
      </c>
      <c r="D9" s="431"/>
      <c r="E9" s="431"/>
      <c r="F9" s="431"/>
      <c r="G9" s="431"/>
    </row>
    <row r="10" spans="2:7" x14ac:dyDescent="0.35">
      <c r="B10" s="291" t="s">
        <v>468</v>
      </c>
      <c r="C10" s="431" t="s">
        <v>471</v>
      </c>
      <c r="D10" s="431"/>
      <c r="E10" s="431"/>
      <c r="F10" s="431"/>
      <c r="G10" s="431"/>
    </row>
    <row r="11" spans="2:7" x14ac:dyDescent="0.35">
      <c r="B11" s="291" t="s">
        <v>468</v>
      </c>
      <c r="C11" s="431" t="s">
        <v>472</v>
      </c>
      <c r="D11" s="431"/>
      <c r="E11" s="431"/>
      <c r="F11" s="431"/>
      <c r="G11" s="431"/>
    </row>
    <row r="12" spans="2:7" x14ac:dyDescent="0.35">
      <c r="B12" s="290"/>
      <c r="C12" s="290"/>
      <c r="D12" s="290"/>
      <c r="E12" s="290"/>
      <c r="F12" s="290"/>
      <c r="G12" s="290"/>
    </row>
    <row r="13" spans="2:7" x14ac:dyDescent="0.35">
      <c r="B13" s="431" t="s">
        <v>473</v>
      </c>
      <c r="C13" s="431"/>
      <c r="D13" s="431"/>
      <c r="E13" s="431"/>
      <c r="F13" s="431"/>
      <c r="G13" s="417"/>
    </row>
    <row r="14" spans="2:7" x14ac:dyDescent="0.35">
      <c r="B14" s="742" t="s">
        <v>474</v>
      </c>
      <c r="C14" s="512"/>
      <c r="D14" s="512"/>
      <c r="E14" s="512"/>
      <c r="F14" s="512"/>
      <c r="G14" s="512"/>
    </row>
    <row r="15" spans="2:7" x14ac:dyDescent="0.35">
      <c r="B15" s="512"/>
      <c r="C15" s="512"/>
      <c r="D15" s="512"/>
      <c r="E15" s="512"/>
      <c r="F15" s="512"/>
      <c r="G15" s="512"/>
    </row>
    <row r="16" spans="2:7" ht="46.5" customHeight="1" x14ac:dyDescent="0.35">
      <c r="B16" s="512"/>
      <c r="C16" s="512"/>
      <c r="D16" s="512"/>
      <c r="E16" s="512"/>
      <c r="F16" s="512"/>
      <c r="G16" s="512"/>
    </row>
    <row r="18" spans="2:8" x14ac:dyDescent="0.35">
      <c r="B18" s="266" t="s">
        <v>439</v>
      </c>
      <c r="C18" s="266"/>
    </row>
    <row r="19" spans="2:8" x14ac:dyDescent="0.35">
      <c r="B19" s="743" t="s">
        <v>477</v>
      </c>
      <c r="C19" s="743"/>
      <c r="D19" s="743"/>
      <c r="E19" s="743"/>
      <c r="F19" s="743"/>
      <c r="G19" s="743"/>
    </row>
    <row r="20" spans="2:8" x14ac:dyDescent="0.35">
      <c r="B20" s="743"/>
      <c r="C20" s="743"/>
      <c r="D20" s="743"/>
      <c r="E20" s="743"/>
      <c r="F20" s="743"/>
      <c r="G20" s="743"/>
    </row>
    <row r="21" spans="2:8" x14ac:dyDescent="0.35">
      <c r="B21" s="271" t="s">
        <v>441</v>
      </c>
    </row>
    <row r="22" spans="2:8" x14ac:dyDescent="0.35">
      <c r="B22" s="271" t="s">
        <v>442</v>
      </c>
    </row>
    <row r="23" spans="2:8" x14ac:dyDescent="0.35">
      <c r="B23" s="271" t="s">
        <v>443</v>
      </c>
    </row>
    <row r="24" spans="2:8" x14ac:dyDescent="0.35">
      <c r="B24" s="271" t="s">
        <v>444</v>
      </c>
    </row>
    <row r="25" spans="2:8" x14ac:dyDescent="0.35">
      <c r="B25" s="743" t="s">
        <v>475</v>
      </c>
      <c r="C25" s="743"/>
      <c r="D25" s="743"/>
      <c r="E25" s="743"/>
      <c r="F25" s="743"/>
      <c r="G25" s="743"/>
      <c r="H25" s="743"/>
    </row>
    <row r="26" spans="2:8" ht="17.25" customHeight="1" x14ac:dyDescent="0.35">
      <c r="B26" s="97" t="s">
        <v>476</v>
      </c>
      <c r="C26" s="97"/>
      <c r="D26" s="97"/>
      <c r="E26" s="97"/>
      <c r="F26" s="97"/>
      <c r="G26" s="97"/>
      <c r="H26" s="97"/>
    </row>
    <row r="27" spans="2:8" x14ac:dyDescent="0.35">
      <c r="B27" s="97"/>
      <c r="C27" s="97"/>
      <c r="D27" s="97"/>
      <c r="E27" s="97"/>
      <c r="F27" s="97"/>
      <c r="G27" s="97"/>
      <c r="H27" s="97"/>
    </row>
  </sheetData>
  <sheetProtection password="9E21" sheet="1" objects="1" scenarios="1"/>
  <mergeCells count="10">
    <mergeCell ref="B13:G13"/>
    <mergeCell ref="B14:G16"/>
    <mergeCell ref="B19:G20"/>
    <mergeCell ref="B25:H25"/>
    <mergeCell ref="B3:G3"/>
    <mergeCell ref="B5:G7"/>
    <mergeCell ref="C8:G8"/>
    <mergeCell ref="C9:G9"/>
    <mergeCell ref="C10:G10"/>
    <mergeCell ref="C11:G11"/>
  </mergeCells>
  <hyperlinks>
    <hyperlink ref="B21" r:id="rId1" xr:uid="{00000000-0004-0000-1100-000000000000}"/>
    <hyperlink ref="B22" r:id="rId2" xr:uid="{00000000-0004-0000-1100-000001000000}"/>
    <hyperlink ref="B23" r:id="rId3" xr:uid="{00000000-0004-0000-1100-000002000000}"/>
    <hyperlink ref="B24" r:id="rId4" xr:uid="{00000000-0004-0000-1100-000003000000}"/>
  </hyperlinks>
  <pageMargins left="0.7" right="0.7" top="0.75" bottom="0.75" header="0.3" footer="0.3"/>
  <pageSetup paperSize="9" orientation="portrait" verticalDpi="0" r:id="rId5"/>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7.2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41"/>
  <sheetViews>
    <sheetView showGridLines="0" topLeftCell="A22" workbookViewId="0">
      <selection activeCell="B16" sqref="B16:G16"/>
    </sheetView>
  </sheetViews>
  <sheetFormatPr baseColWidth="10" defaultColWidth="11" defaultRowHeight="17.25" x14ac:dyDescent="0.35"/>
  <cols>
    <col min="1" max="1" width="4.875" customWidth="1"/>
    <col min="2" max="2" width="9.625" customWidth="1"/>
    <col min="3" max="3" width="10.5" customWidth="1"/>
    <col min="4" max="6" width="12.625" customWidth="1"/>
    <col min="7" max="7" width="19.625" customWidth="1"/>
  </cols>
  <sheetData>
    <row r="1" spans="2:7" ht="16.5" customHeight="1" x14ac:dyDescent="0.35"/>
    <row r="2" spans="2:7" ht="16.5" customHeight="1" x14ac:dyDescent="0.35"/>
    <row r="3" spans="2:7" ht="16.5" customHeight="1" x14ac:dyDescent="0.35"/>
    <row r="5" spans="2:7" ht="20.25" x14ac:dyDescent="0.35">
      <c r="B5" s="318" t="s">
        <v>447</v>
      </c>
      <c r="C5" s="318"/>
      <c r="D5" s="318"/>
      <c r="E5" s="318"/>
      <c r="F5" s="318"/>
      <c r="G5" s="319"/>
    </row>
    <row r="6" spans="2:7" ht="17.25" customHeight="1" x14ac:dyDescent="0.35">
      <c r="B6" s="175"/>
      <c r="C6" s="175"/>
      <c r="D6" s="175"/>
      <c r="E6" s="175"/>
      <c r="F6" s="175"/>
      <c r="G6" s="175"/>
    </row>
    <row r="7" spans="2:7" x14ac:dyDescent="0.35">
      <c r="B7" s="320" t="s">
        <v>445</v>
      </c>
      <c r="C7" s="320"/>
      <c r="D7" s="320"/>
      <c r="E7" s="320"/>
      <c r="F7" s="320"/>
      <c r="G7" s="320"/>
    </row>
    <row r="8" spans="2:7" x14ac:dyDescent="0.35">
      <c r="B8" s="321" t="s">
        <v>446</v>
      </c>
      <c r="C8" s="321"/>
      <c r="D8" s="321"/>
      <c r="E8" s="321"/>
      <c r="F8" s="321"/>
      <c r="G8" s="321"/>
    </row>
    <row r="9" spans="2:7" ht="17.25" customHeight="1" x14ac:dyDescent="0.35">
      <c r="B9" s="310" t="s">
        <v>322</v>
      </c>
      <c r="C9" s="310"/>
      <c r="D9" s="310"/>
      <c r="E9" s="310"/>
      <c r="F9" s="310"/>
      <c r="G9" s="310"/>
    </row>
    <row r="10" spans="2:7" ht="17.25" customHeight="1" x14ac:dyDescent="0.35">
      <c r="B10" s="310"/>
      <c r="C10" s="310"/>
      <c r="D10" s="310"/>
      <c r="E10" s="310"/>
      <c r="F10" s="310"/>
      <c r="G10" s="310"/>
    </row>
    <row r="11" spans="2:7" ht="17.25" customHeight="1" x14ac:dyDescent="0.35">
      <c r="B11" s="326" t="s">
        <v>452</v>
      </c>
      <c r="C11" s="326"/>
      <c r="D11" s="326"/>
      <c r="E11" s="326"/>
      <c r="F11" s="326"/>
      <c r="G11" s="326"/>
    </row>
    <row r="12" spans="2:7" ht="17.25" customHeight="1" x14ac:dyDescent="0.35">
      <c r="B12" s="310" t="s">
        <v>284</v>
      </c>
      <c r="C12" s="310"/>
      <c r="D12" s="310"/>
      <c r="E12" s="310"/>
      <c r="F12" s="310"/>
      <c r="G12" s="310"/>
    </row>
    <row r="13" spans="2:7" ht="17.25" customHeight="1" x14ac:dyDescent="0.35">
      <c r="B13" s="327"/>
      <c r="C13" s="327"/>
      <c r="D13" s="327"/>
      <c r="E13" s="327"/>
      <c r="F13" s="327"/>
      <c r="G13" s="327"/>
    </row>
    <row r="14" spans="2:7" x14ac:dyDescent="0.35">
      <c r="B14" s="320" t="s">
        <v>453</v>
      </c>
      <c r="C14" s="320"/>
      <c r="D14" s="320"/>
      <c r="E14" s="320"/>
      <c r="F14" s="320"/>
      <c r="G14" s="320"/>
    </row>
    <row r="15" spans="2:7" ht="17.25" customHeight="1" x14ac:dyDescent="0.35">
      <c r="B15" s="320" t="s">
        <v>454</v>
      </c>
      <c r="C15" s="320"/>
      <c r="D15" s="320"/>
      <c r="E15" s="320"/>
      <c r="F15" s="320"/>
      <c r="G15" s="320"/>
    </row>
    <row r="16" spans="2:7" ht="17.25" customHeight="1" x14ac:dyDescent="0.35">
      <c r="B16" s="320" t="s">
        <v>487</v>
      </c>
      <c r="C16" s="320"/>
      <c r="D16" s="320"/>
      <c r="E16" s="320"/>
      <c r="F16" s="320"/>
      <c r="G16" s="320"/>
    </row>
    <row r="17" spans="2:7" ht="17.25" customHeight="1" x14ac:dyDescent="0.35">
      <c r="B17" s="268"/>
      <c r="C17" s="268"/>
      <c r="D17" s="268"/>
      <c r="E17" s="268"/>
      <c r="F17" s="268"/>
      <c r="G17" s="268"/>
    </row>
    <row r="18" spans="2:7" ht="20.25" x14ac:dyDescent="0.35">
      <c r="B18" s="318" t="s">
        <v>448</v>
      </c>
      <c r="C18" s="318"/>
      <c r="D18" s="318"/>
      <c r="E18" s="318"/>
      <c r="F18" s="318"/>
      <c r="G18" s="319"/>
    </row>
    <row r="19" spans="2:7" ht="17.25" customHeight="1" x14ac:dyDescent="0.35">
      <c r="B19" s="241"/>
      <c r="C19" s="241"/>
      <c r="D19" s="241"/>
      <c r="E19" s="241"/>
      <c r="F19" s="241"/>
      <c r="G19" s="241"/>
    </row>
    <row r="20" spans="2:7" x14ac:dyDescent="0.35">
      <c r="B20" s="311" t="s">
        <v>455</v>
      </c>
      <c r="C20" s="311"/>
      <c r="D20" s="311"/>
      <c r="E20" s="311"/>
      <c r="F20" s="311"/>
      <c r="G20" s="311"/>
    </row>
    <row r="21" spans="2:7" ht="17.25" customHeight="1" x14ac:dyDescent="0.35">
      <c r="B21" s="311" t="s">
        <v>456</v>
      </c>
      <c r="C21" s="311"/>
      <c r="D21" s="311"/>
      <c r="E21" s="311"/>
      <c r="F21" s="311"/>
      <c r="G21" s="311"/>
    </row>
    <row r="22" spans="2:7" ht="17.25" customHeight="1" x14ac:dyDescent="0.35">
      <c r="B22" s="310" t="s">
        <v>449</v>
      </c>
      <c r="C22" s="310"/>
      <c r="D22" s="310"/>
      <c r="E22" s="310"/>
      <c r="F22" s="310"/>
      <c r="G22" s="310"/>
    </row>
    <row r="23" spans="2:7" x14ac:dyDescent="0.35">
      <c r="B23" s="325" t="s">
        <v>450</v>
      </c>
      <c r="C23" s="325"/>
      <c r="D23" s="325"/>
      <c r="E23" s="325"/>
      <c r="F23" s="325"/>
      <c r="G23" s="325"/>
    </row>
    <row r="24" spans="2:7" x14ac:dyDescent="0.35">
      <c r="B24" s="310"/>
      <c r="C24" s="310"/>
      <c r="D24" s="310"/>
      <c r="E24" s="310"/>
      <c r="F24" s="310"/>
      <c r="G24" s="310"/>
    </row>
    <row r="25" spans="2:7" x14ac:dyDescent="0.35">
      <c r="B25" s="310"/>
      <c r="C25" s="310"/>
      <c r="D25" s="310"/>
      <c r="E25" s="310"/>
      <c r="F25" s="310"/>
      <c r="G25" s="310"/>
    </row>
    <row r="26" spans="2:7" x14ac:dyDescent="0.35">
      <c r="B26" s="310"/>
      <c r="C26" s="310"/>
      <c r="D26" s="310"/>
      <c r="E26" s="310"/>
      <c r="F26" s="310"/>
      <c r="G26" s="310"/>
    </row>
    <row r="27" spans="2:7" x14ac:dyDescent="0.35">
      <c r="B27" s="310" t="s">
        <v>451</v>
      </c>
      <c r="C27" s="310"/>
      <c r="D27" s="310"/>
      <c r="E27" s="310"/>
      <c r="F27" s="310"/>
      <c r="G27" s="310"/>
    </row>
    <row r="28" spans="2:7" x14ac:dyDescent="0.35">
      <c r="B28" s="311"/>
      <c r="C28" s="311"/>
      <c r="D28" s="311"/>
      <c r="E28" s="311"/>
      <c r="F28" s="311"/>
      <c r="G28" s="311"/>
    </row>
    <row r="29" spans="2:7" x14ac:dyDescent="0.35">
      <c r="B29" s="311"/>
      <c r="C29" s="311"/>
      <c r="D29" s="311"/>
      <c r="E29" s="311"/>
      <c r="F29" s="311"/>
      <c r="G29" s="311"/>
    </row>
    <row r="30" spans="2:7" x14ac:dyDescent="0.35">
      <c r="B30" s="160"/>
      <c r="C30" s="160"/>
      <c r="D30" s="160"/>
      <c r="E30" s="160"/>
      <c r="F30" s="160"/>
      <c r="G30" s="160"/>
    </row>
    <row r="31" spans="2:7" x14ac:dyDescent="0.35">
      <c r="B31" s="328" t="s">
        <v>464</v>
      </c>
      <c r="C31" s="328"/>
      <c r="D31" s="328"/>
      <c r="E31" s="328"/>
      <c r="F31" s="328"/>
      <c r="G31" s="328"/>
    </row>
    <row r="32" spans="2:7" x14ac:dyDescent="0.35">
      <c r="B32" s="329"/>
      <c r="C32" s="329"/>
      <c r="D32" s="329"/>
      <c r="E32" s="329"/>
      <c r="F32" s="329"/>
      <c r="G32" s="329"/>
    </row>
    <row r="33" spans="2:7" x14ac:dyDescent="0.35">
      <c r="B33" s="329"/>
      <c r="C33" s="329"/>
      <c r="D33" s="329"/>
      <c r="E33" s="329"/>
      <c r="F33" s="329"/>
      <c r="G33" s="329"/>
    </row>
    <row r="34" spans="2:7" x14ac:dyDescent="0.35">
      <c r="B34" s="322" t="s">
        <v>383</v>
      </c>
      <c r="C34" s="323"/>
      <c r="D34" s="323"/>
      <c r="E34" s="323"/>
      <c r="F34" s="323"/>
      <c r="G34" s="323"/>
    </row>
    <row r="35" spans="2:7" x14ac:dyDescent="0.35">
      <c r="B35" s="324"/>
      <c r="C35" s="324"/>
      <c r="D35" s="324"/>
      <c r="E35" s="324"/>
      <c r="F35" s="324"/>
      <c r="G35" s="324"/>
    </row>
    <row r="37" spans="2:7" x14ac:dyDescent="0.35">
      <c r="B37" s="267"/>
      <c r="C37" s="8"/>
      <c r="D37" s="8"/>
      <c r="E37" s="8"/>
      <c r="F37" s="267"/>
      <c r="G37" s="267"/>
    </row>
    <row r="38" spans="2:7" x14ac:dyDescent="0.35">
      <c r="D38" s="8"/>
      <c r="E38" s="8"/>
    </row>
    <row r="39" spans="2:7" x14ac:dyDescent="0.35">
      <c r="D39" s="8"/>
      <c r="E39" s="8"/>
    </row>
    <row r="40" spans="2:7" x14ac:dyDescent="0.35">
      <c r="D40" s="8"/>
      <c r="E40" s="8"/>
    </row>
    <row r="41" spans="2:7" x14ac:dyDescent="0.35">
      <c r="D41" s="7"/>
      <c r="E41" s="7"/>
    </row>
  </sheetData>
  <sheetProtection password="9E21" sheet="1" objects="1" scenarios="1"/>
  <mergeCells count="17">
    <mergeCell ref="B34:G35"/>
    <mergeCell ref="B23:G26"/>
    <mergeCell ref="B27:G29"/>
    <mergeCell ref="B11:G11"/>
    <mergeCell ref="B12:G13"/>
    <mergeCell ref="B21:G21"/>
    <mergeCell ref="B22:G22"/>
    <mergeCell ref="B31:G33"/>
    <mergeCell ref="B18:G18"/>
    <mergeCell ref="B15:G15"/>
    <mergeCell ref="B16:G16"/>
    <mergeCell ref="B5:G5"/>
    <mergeCell ref="B20:G20"/>
    <mergeCell ref="B7:G7"/>
    <mergeCell ref="B14:G14"/>
    <mergeCell ref="B8:G8"/>
    <mergeCell ref="B9:G10"/>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2:G38"/>
  <sheetViews>
    <sheetView showGridLines="0" topLeftCell="A13" workbookViewId="0"/>
  </sheetViews>
  <sheetFormatPr baseColWidth="10" defaultColWidth="11" defaultRowHeight="17.25" x14ac:dyDescent="0.35"/>
  <cols>
    <col min="1" max="2" width="11" style="7"/>
    <col min="3" max="3" width="14" style="7" customWidth="1"/>
    <col min="4" max="16384" width="11" style="7"/>
  </cols>
  <sheetData>
    <row r="2" spans="2:7" ht="29.25" customHeight="1" x14ac:dyDescent="0.35"/>
    <row r="4" spans="2:7" ht="26.25" customHeight="1" x14ac:dyDescent="0.35">
      <c r="B4" s="330" t="s">
        <v>102</v>
      </c>
      <c r="C4" s="330"/>
      <c r="D4" s="330"/>
      <c r="E4" s="330"/>
      <c r="F4" s="330"/>
      <c r="G4" s="331"/>
    </row>
    <row r="6" spans="2:7" x14ac:dyDescent="0.35">
      <c r="B6" s="349" t="s">
        <v>393</v>
      </c>
      <c r="C6" s="350"/>
      <c r="D6" s="350"/>
      <c r="E6" s="350"/>
      <c r="F6" s="350"/>
      <c r="G6" s="350"/>
    </row>
    <row r="7" spans="2:7" x14ac:dyDescent="0.35">
      <c r="B7" s="349"/>
      <c r="C7" s="350"/>
      <c r="D7" s="350"/>
      <c r="E7" s="350"/>
      <c r="F7" s="350"/>
      <c r="G7" s="350"/>
    </row>
    <row r="8" spans="2:7" x14ac:dyDescent="0.35">
      <c r="B8" s="349"/>
      <c r="C8" s="350"/>
      <c r="D8" s="350"/>
      <c r="E8" s="350"/>
      <c r="F8" s="350"/>
      <c r="G8" s="350"/>
    </row>
    <row r="9" spans="2:7" x14ac:dyDescent="0.35">
      <c r="B9" s="200"/>
      <c r="C9" s="200"/>
      <c r="D9" s="200"/>
      <c r="E9" s="200"/>
      <c r="F9" s="200"/>
      <c r="G9" s="200"/>
    </row>
    <row r="10" spans="2:7" x14ac:dyDescent="0.35">
      <c r="B10" s="332" t="s">
        <v>323</v>
      </c>
      <c r="C10" s="333"/>
      <c r="D10" s="333"/>
      <c r="E10" s="333"/>
      <c r="F10" s="333"/>
      <c r="G10" s="333"/>
    </row>
    <row r="11" spans="2:7" ht="17.25" customHeight="1" x14ac:dyDescent="0.35">
      <c r="B11" s="333"/>
      <c r="C11" s="333"/>
      <c r="D11" s="333"/>
      <c r="E11" s="333"/>
      <c r="F11" s="333"/>
      <c r="G11" s="333"/>
    </row>
    <row r="12" spans="2:7" x14ac:dyDescent="0.35">
      <c r="B12" s="333"/>
      <c r="C12" s="333"/>
      <c r="D12" s="333"/>
      <c r="E12" s="333"/>
      <c r="F12" s="333"/>
      <c r="G12" s="333"/>
    </row>
    <row r="15" spans="2:7" x14ac:dyDescent="0.35">
      <c r="B15" s="104" t="s">
        <v>201</v>
      </c>
      <c r="C15" s="334"/>
      <c r="D15" s="334"/>
      <c r="E15" s="334"/>
      <c r="F15" s="334"/>
      <c r="G15" s="334"/>
    </row>
    <row r="16" spans="2:7" x14ac:dyDescent="0.35">
      <c r="B16" s="338" t="s">
        <v>202</v>
      </c>
      <c r="C16" s="339"/>
      <c r="D16" s="339"/>
      <c r="E16" s="339"/>
      <c r="F16" s="339"/>
      <c r="G16" s="339"/>
    </row>
    <row r="17" spans="1:7" ht="29.25" customHeight="1" x14ac:dyDescent="0.35">
      <c r="B17" s="335" t="s">
        <v>203</v>
      </c>
      <c r="C17" s="336"/>
      <c r="D17" s="336"/>
      <c r="E17" s="336"/>
      <c r="F17" s="336"/>
      <c r="G17" s="336"/>
    </row>
    <row r="18" spans="1:7" x14ac:dyDescent="0.35">
      <c r="B18" s="105"/>
      <c r="C18" s="106"/>
      <c r="D18" s="106"/>
      <c r="E18" s="106"/>
      <c r="F18" s="106"/>
      <c r="G18" s="106"/>
    </row>
    <row r="19" spans="1:7" x14ac:dyDescent="0.35">
      <c r="B19" s="338" t="s">
        <v>204</v>
      </c>
      <c r="C19" s="339"/>
      <c r="D19" s="339"/>
      <c r="E19" s="339"/>
      <c r="F19" s="339"/>
      <c r="G19" s="339"/>
    </row>
    <row r="20" spans="1:7" x14ac:dyDescent="0.35">
      <c r="B20" s="335" t="s">
        <v>205</v>
      </c>
      <c r="C20" s="336"/>
      <c r="D20" s="336"/>
      <c r="E20" s="336"/>
      <c r="F20" s="336"/>
      <c r="G20" s="336"/>
    </row>
    <row r="21" spans="1:7" ht="34.5" customHeight="1" x14ac:dyDescent="0.35">
      <c r="B21" s="336"/>
      <c r="C21" s="336"/>
      <c r="D21" s="336"/>
      <c r="E21" s="336"/>
      <c r="F21" s="336"/>
      <c r="G21" s="336"/>
    </row>
    <row r="22" spans="1:7" ht="16.5" customHeight="1" x14ac:dyDescent="0.35">
      <c r="B22" s="106"/>
      <c r="C22" s="106"/>
      <c r="D22" s="106"/>
      <c r="E22" s="106"/>
      <c r="F22" s="106"/>
      <c r="G22" s="106"/>
    </row>
    <row r="23" spans="1:7" x14ac:dyDescent="0.35">
      <c r="B23" s="338" t="s">
        <v>206</v>
      </c>
      <c r="C23" s="339"/>
      <c r="D23" s="339"/>
      <c r="E23" s="339"/>
      <c r="F23" s="339"/>
      <c r="G23" s="339"/>
    </row>
    <row r="24" spans="1:7" x14ac:dyDescent="0.35">
      <c r="B24" s="337" t="s">
        <v>207</v>
      </c>
      <c r="C24" s="337"/>
      <c r="D24" s="337"/>
      <c r="E24" s="337"/>
      <c r="F24" s="337"/>
      <c r="G24" s="337"/>
    </row>
    <row r="25" spans="1:7" ht="50.25" customHeight="1" x14ac:dyDescent="0.35">
      <c r="A25" s="95"/>
      <c r="B25" s="337"/>
      <c r="C25" s="337"/>
      <c r="D25" s="337"/>
      <c r="E25" s="337"/>
      <c r="F25" s="337"/>
      <c r="G25" s="337"/>
    </row>
    <row r="27" spans="1:7" ht="27.75" customHeight="1" x14ac:dyDescent="0.35">
      <c r="A27" s="95"/>
      <c r="B27" s="351" t="s">
        <v>285</v>
      </c>
      <c r="C27" s="351"/>
      <c r="D27" s="351"/>
      <c r="E27" s="351"/>
      <c r="F27" s="351"/>
      <c r="G27" s="351"/>
    </row>
    <row r="28" spans="1:7" ht="18" thickBot="1" x14ac:dyDescent="0.4">
      <c r="A28" s="95"/>
      <c r="B28" s="95"/>
      <c r="C28" s="95"/>
      <c r="D28" s="95"/>
      <c r="E28" s="95"/>
      <c r="F28" s="95"/>
      <c r="G28" s="95"/>
    </row>
    <row r="29" spans="1:7" ht="18" customHeight="1" thickTop="1" x14ac:dyDescent="0.35">
      <c r="B29" s="340"/>
      <c r="C29" s="341"/>
      <c r="D29" s="341"/>
      <c r="E29" s="341"/>
      <c r="F29" s="341"/>
      <c r="G29" s="342"/>
    </row>
    <row r="30" spans="1:7" x14ac:dyDescent="0.35">
      <c r="B30" s="343"/>
      <c r="C30" s="344"/>
      <c r="D30" s="344"/>
      <c r="E30" s="344"/>
      <c r="F30" s="344"/>
      <c r="G30" s="345"/>
    </row>
    <row r="31" spans="1:7" x14ac:dyDescent="0.35">
      <c r="B31" s="343"/>
      <c r="C31" s="344"/>
      <c r="D31" s="344"/>
      <c r="E31" s="344"/>
      <c r="F31" s="344"/>
      <c r="G31" s="345"/>
    </row>
    <row r="32" spans="1:7" x14ac:dyDescent="0.35">
      <c r="B32" s="343"/>
      <c r="C32" s="344"/>
      <c r="D32" s="344"/>
      <c r="E32" s="344"/>
      <c r="F32" s="344"/>
      <c r="G32" s="345"/>
    </row>
    <row r="33" spans="1:7" x14ac:dyDescent="0.35">
      <c r="B33" s="343"/>
      <c r="C33" s="344"/>
      <c r="D33" s="344"/>
      <c r="E33" s="344"/>
      <c r="F33" s="344"/>
      <c r="G33" s="345"/>
    </row>
    <row r="34" spans="1:7" ht="18" thickBot="1" x14ac:dyDescent="0.4">
      <c r="B34" s="346"/>
      <c r="C34" s="347"/>
      <c r="D34" s="347"/>
      <c r="E34" s="347"/>
      <c r="F34" s="347"/>
      <c r="G34" s="348"/>
    </row>
    <row r="35" spans="1:7" ht="18" thickTop="1" x14ac:dyDescent="0.35">
      <c r="A35" s="8"/>
      <c r="B35" s="8"/>
      <c r="C35" s="8"/>
      <c r="D35" s="8"/>
      <c r="E35" s="8"/>
      <c r="F35" s="8"/>
      <c r="G35" s="8"/>
    </row>
    <row r="36" spans="1:7" x14ac:dyDescent="0.35">
      <c r="A36" s="8"/>
      <c r="B36" s="8"/>
      <c r="C36" s="8"/>
      <c r="D36" s="8"/>
      <c r="E36" s="8"/>
      <c r="F36" s="8"/>
      <c r="G36" s="8"/>
    </row>
    <row r="37" spans="1:7" x14ac:dyDescent="0.35">
      <c r="A37" s="8"/>
      <c r="B37" s="8"/>
      <c r="C37" s="8"/>
      <c r="D37" s="8"/>
      <c r="E37" s="8"/>
      <c r="F37" s="8"/>
      <c r="G37" s="8"/>
    </row>
    <row r="38" spans="1:7" x14ac:dyDescent="0.35">
      <c r="A38" s="8"/>
      <c r="B38" s="8"/>
      <c r="C38" s="8"/>
      <c r="D38" s="8"/>
      <c r="E38" s="8"/>
      <c r="F38" s="8"/>
      <c r="G38" s="8"/>
    </row>
  </sheetData>
  <sheetProtection password="9E21" sheet="1" objects="1" scenarios="1"/>
  <mergeCells count="12">
    <mergeCell ref="B29:G34"/>
    <mergeCell ref="B17:G17"/>
    <mergeCell ref="B6:G8"/>
    <mergeCell ref="B27:G27"/>
    <mergeCell ref="B16:G16"/>
    <mergeCell ref="B4:G4"/>
    <mergeCell ref="B10:G12"/>
    <mergeCell ref="C15:G15"/>
    <mergeCell ref="B20:G21"/>
    <mergeCell ref="B24:G25"/>
    <mergeCell ref="B23:G23"/>
    <mergeCell ref="B19:G19"/>
  </mergeCells>
  <pageMargins left="0.70866141732283472" right="0.70866141732283472" top="0.74803149606299213" bottom="0.74803149606299213" header="0.31496062992125984" footer="0.31496062992125984"/>
  <pageSetup paperSize="9" orientation="portrait" verticalDpi="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2:H42"/>
  <sheetViews>
    <sheetView showGridLines="0" topLeftCell="A16" workbookViewId="0"/>
  </sheetViews>
  <sheetFormatPr baseColWidth="10" defaultColWidth="11" defaultRowHeight="17.25" x14ac:dyDescent="0.35"/>
  <cols>
    <col min="1" max="16384" width="11" style="7"/>
  </cols>
  <sheetData>
    <row r="2" spans="2:8" ht="32.25" customHeight="1" x14ac:dyDescent="0.35"/>
    <row r="4" spans="2:8" s="103" customFormat="1" ht="26.25" customHeight="1" x14ac:dyDescent="0.35">
      <c r="B4" s="330" t="s">
        <v>103</v>
      </c>
      <c r="C4" s="330"/>
      <c r="D4" s="330"/>
      <c r="E4" s="330"/>
      <c r="F4" s="330"/>
      <c r="G4" s="331"/>
    </row>
    <row r="6" spans="2:8" x14ac:dyDescent="0.35">
      <c r="B6" s="370" t="s">
        <v>394</v>
      </c>
      <c r="C6" s="371"/>
      <c r="D6" s="371"/>
      <c r="E6" s="371"/>
      <c r="F6" s="371"/>
      <c r="G6" s="371"/>
      <c r="H6" s="10"/>
    </row>
    <row r="7" spans="2:8" x14ac:dyDescent="0.35">
      <c r="B7" s="372"/>
      <c r="C7" s="372"/>
      <c r="D7" s="372"/>
      <c r="E7" s="372"/>
      <c r="F7" s="372"/>
      <c r="G7" s="372"/>
      <c r="H7" s="10"/>
    </row>
    <row r="8" spans="2:8" x14ac:dyDescent="0.35">
      <c r="B8" s="372"/>
      <c r="C8" s="372"/>
      <c r="D8" s="372"/>
      <c r="E8" s="372"/>
      <c r="F8" s="372"/>
      <c r="G8" s="372"/>
      <c r="H8" s="10"/>
    </row>
    <row r="9" spans="2:8" x14ac:dyDescent="0.35">
      <c r="B9" s="372"/>
      <c r="C9" s="372"/>
      <c r="D9" s="372"/>
      <c r="E9" s="372"/>
      <c r="F9" s="372"/>
      <c r="G9" s="372"/>
      <c r="H9" s="10"/>
    </row>
    <row r="10" spans="2:8" x14ac:dyDescent="0.35">
      <c r="B10" s="372"/>
      <c r="C10" s="372"/>
      <c r="D10" s="372"/>
      <c r="E10" s="372"/>
      <c r="F10" s="372"/>
      <c r="G10" s="372"/>
      <c r="H10" s="10"/>
    </row>
    <row r="11" spans="2:8" x14ac:dyDescent="0.35">
      <c r="B11" s="354" t="s">
        <v>287</v>
      </c>
      <c r="C11" s="355"/>
      <c r="D11" s="355"/>
      <c r="E11" s="355"/>
      <c r="F11" s="355"/>
      <c r="G11" s="355"/>
      <c r="H11" s="10"/>
    </row>
    <row r="12" spans="2:8" x14ac:dyDescent="0.35">
      <c r="B12" s="355"/>
      <c r="C12" s="355"/>
      <c r="D12" s="355"/>
      <c r="E12" s="355"/>
      <c r="F12" s="355"/>
      <c r="G12" s="355"/>
      <c r="H12" s="10"/>
    </row>
    <row r="13" spans="2:8" x14ac:dyDescent="0.35">
      <c r="B13" s="12"/>
      <c r="C13" s="12"/>
      <c r="D13" s="12"/>
      <c r="E13" s="12"/>
      <c r="F13" s="12"/>
      <c r="G13" s="12"/>
      <c r="H13" s="10"/>
    </row>
    <row r="14" spans="2:8" x14ac:dyDescent="0.35">
      <c r="B14" s="104" t="s">
        <v>201</v>
      </c>
      <c r="C14" s="12"/>
      <c r="D14" s="12"/>
      <c r="E14" s="12"/>
      <c r="F14" s="12"/>
      <c r="G14" s="12"/>
      <c r="H14" s="10"/>
    </row>
    <row r="15" spans="2:8" x14ac:dyDescent="0.35">
      <c r="B15" s="368" t="s">
        <v>202</v>
      </c>
      <c r="C15" s="369"/>
      <c r="D15" s="369"/>
      <c r="E15" s="369"/>
      <c r="F15" s="369"/>
      <c r="G15" s="369"/>
      <c r="H15" s="10"/>
    </row>
    <row r="16" spans="2:8" x14ac:dyDescent="0.35">
      <c r="B16" s="367" t="s">
        <v>208</v>
      </c>
      <c r="C16" s="367"/>
      <c r="D16" s="367"/>
      <c r="E16" s="367"/>
      <c r="F16" s="367"/>
      <c r="G16" s="367"/>
      <c r="H16" s="10"/>
    </row>
    <row r="17" spans="2:8" x14ac:dyDescent="0.35">
      <c r="B17" s="159"/>
      <c r="C17" s="159"/>
      <c r="D17" s="159"/>
      <c r="E17" s="159"/>
      <c r="F17" s="159"/>
      <c r="G17" s="159"/>
      <c r="H17" s="10"/>
    </row>
    <row r="18" spans="2:8" x14ac:dyDescent="0.35">
      <c r="B18" s="368" t="s">
        <v>204</v>
      </c>
      <c r="C18" s="369"/>
      <c r="D18" s="369"/>
      <c r="E18" s="369"/>
      <c r="F18" s="369"/>
      <c r="G18" s="369"/>
      <c r="H18" s="10"/>
    </row>
    <row r="19" spans="2:8" x14ac:dyDescent="0.35">
      <c r="B19" s="356" t="s">
        <v>209</v>
      </c>
      <c r="C19" s="356"/>
      <c r="D19" s="356"/>
      <c r="E19" s="356"/>
      <c r="F19" s="356"/>
      <c r="G19" s="356"/>
      <c r="H19" s="10"/>
    </row>
    <row r="20" spans="2:8" x14ac:dyDescent="0.35">
      <c r="B20" s="357"/>
      <c r="C20" s="357"/>
      <c r="D20" s="357"/>
      <c r="E20" s="357"/>
      <c r="F20" s="357"/>
      <c r="G20" s="357"/>
      <c r="H20" s="10"/>
    </row>
    <row r="21" spans="2:8" x14ac:dyDescent="0.35">
      <c r="B21" s="357"/>
      <c r="C21" s="357"/>
      <c r="D21" s="357"/>
      <c r="E21" s="357"/>
      <c r="F21" s="357"/>
      <c r="G21" s="357"/>
      <c r="H21" s="10"/>
    </row>
    <row r="22" spans="2:8" x14ac:dyDescent="0.35">
      <c r="B22" s="368" t="s">
        <v>206</v>
      </c>
      <c r="C22" s="369"/>
      <c r="D22" s="369"/>
      <c r="E22" s="369"/>
      <c r="F22" s="369"/>
      <c r="G22" s="369"/>
      <c r="H22" s="10"/>
    </row>
    <row r="23" spans="2:8" x14ac:dyDescent="0.35">
      <c r="B23" s="356" t="s">
        <v>210</v>
      </c>
      <c r="C23" s="356"/>
      <c r="D23" s="356"/>
      <c r="E23" s="356"/>
      <c r="F23" s="356"/>
      <c r="G23" s="356"/>
      <c r="H23" s="10"/>
    </row>
    <row r="24" spans="2:8" x14ac:dyDescent="0.35">
      <c r="B24" s="357"/>
      <c r="C24" s="357"/>
      <c r="D24" s="357"/>
      <c r="E24" s="357"/>
      <c r="F24" s="357"/>
      <c r="G24" s="357"/>
      <c r="H24" s="10"/>
    </row>
    <row r="25" spans="2:8" x14ac:dyDescent="0.35">
      <c r="H25" s="10"/>
    </row>
    <row r="26" spans="2:8" ht="26.25" customHeight="1" thickBot="1" x14ac:dyDescent="0.4">
      <c r="B26" s="351" t="s">
        <v>286</v>
      </c>
      <c r="C26" s="351"/>
      <c r="D26" s="351"/>
      <c r="E26" s="351"/>
      <c r="F26" s="351"/>
      <c r="G26" s="351"/>
      <c r="H26" s="10"/>
    </row>
    <row r="27" spans="2:8" ht="18" thickTop="1" x14ac:dyDescent="0.35">
      <c r="B27" s="358"/>
      <c r="C27" s="359"/>
      <c r="D27" s="359"/>
      <c r="E27" s="359"/>
      <c r="F27" s="359"/>
      <c r="G27" s="360"/>
      <c r="H27" s="8"/>
    </row>
    <row r="28" spans="2:8" x14ac:dyDescent="0.35">
      <c r="B28" s="361"/>
      <c r="C28" s="362"/>
      <c r="D28" s="362"/>
      <c r="E28" s="362"/>
      <c r="F28" s="362"/>
      <c r="G28" s="363"/>
      <c r="H28" s="8"/>
    </row>
    <row r="29" spans="2:8" x14ac:dyDescent="0.35">
      <c r="B29" s="361"/>
      <c r="C29" s="362"/>
      <c r="D29" s="362"/>
      <c r="E29" s="362"/>
      <c r="F29" s="362"/>
      <c r="G29" s="363"/>
      <c r="H29" s="8"/>
    </row>
    <row r="30" spans="2:8" x14ac:dyDescent="0.35">
      <c r="B30" s="361"/>
      <c r="C30" s="362"/>
      <c r="D30" s="362"/>
      <c r="E30" s="362"/>
      <c r="F30" s="362"/>
      <c r="G30" s="363"/>
      <c r="H30" s="8"/>
    </row>
    <row r="31" spans="2:8" x14ac:dyDescent="0.35">
      <c r="B31" s="361"/>
      <c r="C31" s="362"/>
      <c r="D31" s="362"/>
      <c r="E31" s="362"/>
      <c r="F31" s="362"/>
      <c r="G31" s="363"/>
      <c r="H31" s="8"/>
    </row>
    <row r="32" spans="2:8" ht="18" thickBot="1" x14ac:dyDescent="0.4">
      <c r="B32" s="364"/>
      <c r="C32" s="365"/>
      <c r="D32" s="365"/>
      <c r="E32" s="365"/>
      <c r="F32" s="365"/>
      <c r="G32" s="366"/>
      <c r="H32" s="8"/>
    </row>
    <row r="33" spans="1:8" ht="18.75" customHeight="1" thickTop="1" x14ac:dyDescent="0.35">
      <c r="B33" s="352" t="s">
        <v>404</v>
      </c>
      <c r="C33" s="352"/>
      <c r="D33" s="352"/>
      <c r="E33" s="352"/>
      <c r="F33" s="352"/>
      <c r="G33" s="352"/>
      <c r="H33" s="8"/>
    </row>
    <row r="34" spans="1:8" x14ac:dyDescent="0.35">
      <c r="B34" s="8"/>
      <c r="C34" s="8"/>
      <c r="D34" s="8"/>
      <c r="E34" s="8"/>
      <c r="F34" s="8"/>
      <c r="G34" s="8"/>
      <c r="H34" s="8"/>
    </row>
    <row r="35" spans="1:8" x14ac:dyDescent="0.35">
      <c r="B35" s="8"/>
      <c r="C35" s="8"/>
      <c r="D35" s="8"/>
      <c r="E35" s="8"/>
      <c r="F35" s="8"/>
      <c r="G35" s="8"/>
      <c r="H35" s="8"/>
    </row>
    <row r="36" spans="1:8" x14ac:dyDescent="0.35">
      <c r="B36" s="8"/>
      <c r="C36" s="8"/>
      <c r="D36" s="8"/>
      <c r="E36" s="8"/>
      <c r="F36" s="8"/>
      <c r="G36" s="8"/>
      <c r="H36" s="8"/>
    </row>
    <row r="37" spans="1:8" x14ac:dyDescent="0.35">
      <c r="B37" s="8"/>
      <c r="C37" s="8"/>
      <c r="D37" s="353" t="s">
        <v>326</v>
      </c>
      <c r="E37" s="353"/>
      <c r="F37" s="8"/>
      <c r="G37" s="8"/>
      <c r="H37" s="8"/>
    </row>
    <row r="38" spans="1:8" x14ac:dyDescent="0.35">
      <c r="B38" s="8" t="s">
        <v>324</v>
      </c>
      <c r="C38" s="8"/>
      <c r="D38" s="8"/>
      <c r="E38" s="8"/>
      <c r="F38" s="8" t="s">
        <v>325</v>
      </c>
      <c r="G38" s="8"/>
      <c r="H38" s="8"/>
    </row>
    <row r="39" spans="1:8" x14ac:dyDescent="0.35">
      <c r="A39" s="8"/>
      <c r="B39" s="8"/>
      <c r="C39" s="8"/>
      <c r="D39" s="8"/>
      <c r="E39" s="8"/>
      <c r="F39" s="8"/>
      <c r="G39" s="8"/>
    </row>
    <row r="40" spans="1:8" x14ac:dyDescent="0.35">
      <c r="A40" s="8"/>
      <c r="B40" s="8"/>
      <c r="C40" s="8"/>
      <c r="D40" s="8"/>
      <c r="E40" s="8"/>
      <c r="F40" s="8"/>
      <c r="G40" s="8"/>
    </row>
    <row r="41" spans="1:8" x14ac:dyDescent="0.35">
      <c r="A41" s="8"/>
      <c r="B41" s="8"/>
      <c r="C41" s="8"/>
      <c r="D41" s="8"/>
      <c r="E41" s="8"/>
      <c r="F41" s="8"/>
      <c r="G41" s="8"/>
    </row>
    <row r="42" spans="1:8" x14ac:dyDescent="0.35">
      <c r="A42" s="8"/>
      <c r="B42" s="8"/>
      <c r="C42" s="8"/>
      <c r="D42" s="8"/>
      <c r="E42" s="8"/>
      <c r="F42" s="8"/>
      <c r="G42" s="8"/>
    </row>
  </sheetData>
  <sheetProtection password="9E21" sheet="1" objects="1" scenarios="1"/>
  <mergeCells count="13">
    <mergeCell ref="B4:G4"/>
    <mergeCell ref="B16:G16"/>
    <mergeCell ref="B15:G15"/>
    <mergeCell ref="B18:G18"/>
    <mergeCell ref="B22:G22"/>
    <mergeCell ref="B6:G10"/>
    <mergeCell ref="B33:G33"/>
    <mergeCell ref="D37:E37"/>
    <mergeCell ref="B11:G12"/>
    <mergeCell ref="B23:G24"/>
    <mergeCell ref="B19:G21"/>
    <mergeCell ref="B27:G32"/>
    <mergeCell ref="B26:G26"/>
  </mergeCells>
  <pageMargins left="0.7" right="0.7" top="0.75" bottom="0.48" header="0.3" footer="0.3"/>
  <pageSetup paperSize="9" orientation="portrait" verticalDpi="0"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2:K42"/>
  <sheetViews>
    <sheetView showGridLines="0" topLeftCell="A16" workbookViewId="0"/>
  </sheetViews>
  <sheetFormatPr baseColWidth="10" defaultColWidth="11" defaultRowHeight="17.25" x14ac:dyDescent="0.35"/>
  <cols>
    <col min="1" max="16384" width="11" style="7"/>
  </cols>
  <sheetData>
    <row r="2" spans="2:7" ht="27" customHeight="1" x14ac:dyDescent="0.35"/>
    <row r="4" spans="2:7" ht="26.25" customHeight="1" x14ac:dyDescent="0.35">
      <c r="B4" s="330" t="s">
        <v>104</v>
      </c>
      <c r="C4" s="330"/>
      <c r="D4" s="330"/>
      <c r="E4" s="330"/>
      <c r="F4" s="330"/>
      <c r="G4" s="331"/>
    </row>
    <row r="6" spans="2:7" x14ac:dyDescent="0.35">
      <c r="B6" s="376" t="s">
        <v>327</v>
      </c>
      <c r="C6" s="376"/>
      <c r="D6" s="376"/>
      <c r="E6" s="376"/>
      <c r="F6" s="376"/>
      <c r="G6" s="376"/>
    </row>
    <row r="7" spans="2:7" x14ac:dyDescent="0.35">
      <c r="B7" s="357"/>
      <c r="C7" s="357"/>
      <c r="D7" s="357"/>
      <c r="E7" s="357"/>
      <c r="F7" s="357"/>
      <c r="G7" s="357"/>
    </row>
    <row r="8" spans="2:7" x14ac:dyDescent="0.35">
      <c r="B8" s="357"/>
      <c r="C8" s="357"/>
      <c r="D8" s="357"/>
      <c r="E8" s="357"/>
      <c r="F8" s="357"/>
      <c r="G8" s="357"/>
    </row>
    <row r="9" spans="2:7" x14ac:dyDescent="0.35">
      <c r="B9" s="375" t="s">
        <v>193</v>
      </c>
      <c r="C9" s="375"/>
      <c r="D9" s="375"/>
      <c r="E9" s="375"/>
      <c r="F9" s="375"/>
      <c r="G9" s="375"/>
    </row>
    <row r="10" spans="2:7" x14ac:dyDescent="0.35">
      <c r="B10" s="375" t="s">
        <v>194</v>
      </c>
      <c r="C10" s="375"/>
      <c r="D10" s="375"/>
      <c r="E10" s="375"/>
      <c r="F10" s="375"/>
      <c r="G10" s="375"/>
    </row>
    <row r="11" spans="2:7" x14ac:dyDescent="0.35">
      <c r="B11" s="375" t="s">
        <v>195</v>
      </c>
      <c r="C11" s="375"/>
      <c r="D11" s="375"/>
      <c r="E11" s="375"/>
      <c r="F11" s="375"/>
      <c r="G11" s="375"/>
    </row>
    <row r="12" spans="2:7" x14ac:dyDescent="0.35">
      <c r="B12" s="375" t="s">
        <v>196</v>
      </c>
      <c r="C12" s="375"/>
      <c r="D12" s="375"/>
      <c r="E12" s="375"/>
      <c r="F12" s="375"/>
      <c r="G12" s="375"/>
    </row>
    <row r="13" spans="2:7" x14ac:dyDescent="0.35">
      <c r="B13" s="375" t="s">
        <v>197</v>
      </c>
      <c r="C13" s="375"/>
      <c r="D13" s="375"/>
      <c r="E13" s="375"/>
      <c r="F13" s="375"/>
      <c r="G13" s="375"/>
    </row>
    <row r="14" spans="2:7" x14ac:dyDescent="0.35">
      <c r="B14" s="375" t="s">
        <v>198</v>
      </c>
      <c r="C14" s="375"/>
      <c r="D14" s="375"/>
      <c r="E14" s="375"/>
      <c r="F14" s="375"/>
      <c r="G14" s="375"/>
    </row>
    <row r="15" spans="2:7" x14ac:dyDescent="0.35">
      <c r="B15" s="375" t="s">
        <v>199</v>
      </c>
      <c r="C15" s="375"/>
      <c r="D15" s="375"/>
      <c r="E15" s="375"/>
      <c r="F15" s="375"/>
      <c r="G15" s="375"/>
    </row>
    <row r="16" spans="2:7" x14ac:dyDescent="0.35">
      <c r="B16" s="104" t="s">
        <v>201</v>
      </c>
      <c r="C16" s="12"/>
      <c r="D16" s="12"/>
      <c r="E16" s="12"/>
      <c r="F16" s="12"/>
      <c r="G16" s="12"/>
    </row>
    <row r="17" spans="2:11" x14ac:dyDescent="0.35">
      <c r="B17" s="368" t="s">
        <v>202</v>
      </c>
      <c r="C17" s="369"/>
      <c r="D17" s="369"/>
      <c r="E17" s="369"/>
      <c r="F17" s="369"/>
      <c r="G17" s="369"/>
      <c r="K17" s="101"/>
    </row>
    <row r="18" spans="2:11" x14ac:dyDescent="0.35">
      <c r="B18" s="374" t="s">
        <v>211</v>
      </c>
      <c r="C18" s="374"/>
      <c r="D18" s="374"/>
      <c r="E18" s="374"/>
      <c r="F18" s="374"/>
      <c r="G18" s="374"/>
    </row>
    <row r="19" spans="2:11" x14ac:dyDescent="0.35">
      <c r="B19" s="374" t="s">
        <v>213</v>
      </c>
      <c r="C19" s="374"/>
      <c r="D19" s="374"/>
      <c r="E19" s="374"/>
      <c r="F19" s="374"/>
      <c r="G19" s="374"/>
    </row>
    <row r="20" spans="2:11" x14ac:dyDescent="0.35">
      <c r="B20" s="367" t="s">
        <v>212</v>
      </c>
      <c r="C20" s="367"/>
      <c r="D20" s="367"/>
      <c r="E20" s="367"/>
      <c r="F20" s="367"/>
      <c r="G20" s="367"/>
    </row>
    <row r="21" spans="2:11" x14ac:dyDescent="0.35">
      <c r="B21" s="368" t="s">
        <v>204</v>
      </c>
      <c r="C21" s="369"/>
      <c r="D21" s="369"/>
      <c r="E21" s="369"/>
      <c r="F21" s="369"/>
      <c r="G21" s="369"/>
    </row>
    <row r="22" spans="2:11" x14ac:dyDescent="0.35">
      <c r="B22" s="356" t="s">
        <v>214</v>
      </c>
      <c r="C22" s="356"/>
      <c r="D22" s="356"/>
      <c r="E22" s="356"/>
      <c r="F22" s="356"/>
      <c r="G22" s="356"/>
    </row>
    <row r="23" spans="2:11" x14ac:dyDescent="0.35">
      <c r="B23" s="357"/>
      <c r="C23" s="357"/>
      <c r="D23" s="357"/>
      <c r="E23" s="357"/>
      <c r="F23" s="357"/>
      <c r="G23" s="357"/>
    </row>
    <row r="24" spans="2:11" x14ac:dyDescent="0.35">
      <c r="B24" s="357"/>
      <c r="C24" s="357"/>
      <c r="D24" s="357"/>
      <c r="E24" s="357"/>
      <c r="F24" s="357"/>
      <c r="G24" s="357"/>
    </row>
    <row r="25" spans="2:11" x14ac:dyDescent="0.35">
      <c r="B25" s="368" t="s">
        <v>206</v>
      </c>
      <c r="C25" s="369"/>
      <c r="D25" s="369"/>
      <c r="E25" s="369"/>
      <c r="F25" s="369"/>
      <c r="G25" s="369"/>
    </row>
    <row r="26" spans="2:11" x14ac:dyDescent="0.35">
      <c r="B26" s="367" t="s">
        <v>215</v>
      </c>
      <c r="C26" s="367"/>
      <c r="D26" s="367"/>
      <c r="E26" s="367"/>
      <c r="F26" s="367"/>
      <c r="G26" s="367"/>
    </row>
    <row r="27" spans="2:11" x14ac:dyDescent="0.35">
      <c r="B27" s="367" t="s">
        <v>216</v>
      </c>
      <c r="C27" s="367"/>
      <c r="D27" s="367"/>
      <c r="E27" s="367"/>
      <c r="F27" s="367"/>
      <c r="G27" s="367"/>
    </row>
    <row r="28" spans="2:11" x14ac:dyDescent="0.35">
      <c r="B28" s="367" t="s">
        <v>217</v>
      </c>
      <c r="C28" s="367"/>
      <c r="D28" s="367"/>
      <c r="E28" s="367"/>
      <c r="F28" s="367"/>
      <c r="G28" s="367"/>
    </row>
    <row r="29" spans="2:11" x14ac:dyDescent="0.35">
      <c r="B29" s="367" t="s">
        <v>218</v>
      </c>
      <c r="C29" s="367"/>
      <c r="D29" s="367"/>
      <c r="E29" s="367"/>
      <c r="F29" s="367"/>
      <c r="G29" s="367"/>
    </row>
    <row r="30" spans="2:11" x14ac:dyDescent="0.35">
      <c r="B30" s="107"/>
      <c r="C30" s="107"/>
      <c r="D30" s="107"/>
      <c r="E30" s="107"/>
      <c r="F30" s="107"/>
      <c r="G30" s="107"/>
    </row>
    <row r="31" spans="2:11" ht="17.25" customHeight="1" x14ac:dyDescent="0.35">
      <c r="B31" s="373" t="s">
        <v>403</v>
      </c>
      <c r="C31" s="373"/>
      <c r="D31" s="373"/>
      <c r="E31" s="373"/>
      <c r="F31" s="373"/>
      <c r="G31" s="373"/>
    </row>
    <row r="32" spans="2:11" ht="18" thickBot="1" x14ac:dyDescent="0.4"/>
    <row r="33" spans="1:7" ht="18.75" thickTop="1" thickBot="1" x14ac:dyDescent="0.4">
      <c r="A33" s="8"/>
      <c r="B33" s="358"/>
      <c r="C33" s="380"/>
      <c r="D33" s="380"/>
      <c r="E33" s="380"/>
      <c r="F33" s="380"/>
      <c r="G33" s="381"/>
    </row>
    <row r="34" spans="1:7" ht="18.75" thickTop="1" thickBot="1" x14ac:dyDescent="0.4">
      <c r="A34" s="230"/>
      <c r="B34" s="382"/>
      <c r="C34" s="380"/>
      <c r="D34" s="380"/>
      <c r="E34" s="380"/>
      <c r="F34" s="380"/>
      <c r="G34" s="381"/>
    </row>
    <row r="35" spans="1:7" ht="18.75" thickTop="1" thickBot="1" x14ac:dyDescent="0.4">
      <c r="A35" s="8"/>
      <c r="B35" s="358"/>
      <c r="C35" s="380"/>
      <c r="D35" s="380"/>
      <c r="E35" s="380"/>
      <c r="F35" s="380"/>
      <c r="G35" s="381"/>
    </row>
    <row r="36" spans="1:7" ht="18.75" thickTop="1" thickBot="1" x14ac:dyDescent="0.4">
      <c r="A36" s="8"/>
      <c r="B36" s="358"/>
      <c r="C36" s="380"/>
      <c r="D36" s="380"/>
      <c r="E36" s="380"/>
      <c r="F36" s="380"/>
      <c r="G36" s="381"/>
    </row>
    <row r="37" spans="1:7" ht="18.75" thickTop="1" thickBot="1" x14ac:dyDescent="0.4">
      <c r="A37" s="8"/>
      <c r="B37" s="358"/>
      <c r="C37" s="380"/>
      <c r="D37" s="380"/>
      <c r="E37" s="380"/>
      <c r="F37" s="380"/>
      <c r="G37" s="381"/>
    </row>
    <row r="38" spans="1:7" ht="18.75" thickTop="1" thickBot="1" x14ac:dyDescent="0.4">
      <c r="A38" s="8"/>
      <c r="B38" s="377"/>
      <c r="C38" s="378"/>
      <c r="D38" s="378"/>
      <c r="E38" s="378"/>
      <c r="F38" s="378"/>
      <c r="G38" s="379"/>
    </row>
    <row r="39" spans="1:7" ht="18" thickTop="1" x14ac:dyDescent="0.35">
      <c r="A39" s="8"/>
      <c r="B39" s="8"/>
      <c r="C39" s="8"/>
      <c r="D39" s="8"/>
      <c r="E39" s="8"/>
      <c r="F39" s="8"/>
      <c r="G39" s="8"/>
    </row>
    <row r="40" spans="1:7" x14ac:dyDescent="0.35">
      <c r="A40" s="8"/>
      <c r="B40" s="8"/>
      <c r="C40" s="8"/>
      <c r="D40" s="8"/>
      <c r="E40" s="8"/>
      <c r="F40" s="8"/>
      <c r="G40" s="8"/>
    </row>
    <row r="41" spans="1:7" x14ac:dyDescent="0.35">
      <c r="A41" s="8"/>
      <c r="B41" s="8"/>
      <c r="C41" s="8"/>
      <c r="D41" s="8"/>
      <c r="E41" s="8"/>
      <c r="F41" s="8"/>
      <c r="G41" s="8"/>
    </row>
    <row r="42" spans="1:7" x14ac:dyDescent="0.35">
      <c r="A42" s="8"/>
      <c r="B42" s="8"/>
      <c r="C42" s="8"/>
      <c r="D42" s="8"/>
      <c r="E42" s="8"/>
      <c r="F42" s="8"/>
      <c r="G42" s="8"/>
    </row>
  </sheetData>
  <sheetProtection password="9E21" sheet="1" objects="1" scenarios="1"/>
  <mergeCells count="27">
    <mergeCell ref="B38:G38"/>
    <mergeCell ref="B33:G33"/>
    <mergeCell ref="B34:G34"/>
    <mergeCell ref="B35:G35"/>
    <mergeCell ref="B36:G36"/>
    <mergeCell ref="B37:G37"/>
    <mergeCell ref="B18:G18"/>
    <mergeCell ref="B21:G21"/>
    <mergeCell ref="B25:G25"/>
    <mergeCell ref="B12:G12"/>
    <mergeCell ref="B13:G13"/>
    <mergeCell ref="B14:G14"/>
    <mergeCell ref="B15:G15"/>
    <mergeCell ref="B17:G17"/>
    <mergeCell ref="B22:G24"/>
    <mergeCell ref="B4:G4"/>
    <mergeCell ref="B9:G9"/>
    <mergeCell ref="B10:G10"/>
    <mergeCell ref="B11:G11"/>
    <mergeCell ref="B6:G8"/>
    <mergeCell ref="B29:G29"/>
    <mergeCell ref="B31:G31"/>
    <mergeCell ref="B26:G26"/>
    <mergeCell ref="B19:G19"/>
    <mergeCell ref="B20:G20"/>
    <mergeCell ref="B27:G27"/>
    <mergeCell ref="B28:G28"/>
  </mergeCells>
  <pageMargins left="0.7" right="0.7" top="0.75" bottom="0.75" header="0.3" footer="0.3"/>
  <pageSetup paperSize="9" orientation="portrait" verticalDpi="0"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6"/>
  <sheetViews>
    <sheetView showGridLines="0" topLeftCell="A55" workbookViewId="0"/>
  </sheetViews>
  <sheetFormatPr baseColWidth="10" defaultColWidth="11" defaultRowHeight="17.25" x14ac:dyDescent="0.35"/>
  <cols>
    <col min="1" max="1" width="11" style="7"/>
    <col min="2" max="2" width="15" style="7" bestFit="1" customWidth="1"/>
    <col min="3" max="3" width="10.125" style="7" customWidth="1"/>
    <col min="4" max="5" width="11" style="7"/>
    <col min="6" max="6" width="13.375" style="7" customWidth="1"/>
    <col min="7" max="7" width="11.625" style="7" customWidth="1"/>
    <col min="8" max="8" width="6.75" style="7" customWidth="1"/>
    <col min="9" max="9" width="3.5" style="7" customWidth="1"/>
    <col min="10" max="12" width="11" style="7"/>
    <col min="13" max="13" width="18.5" style="7" customWidth="1"/>
    <col min="14" max="16384" width="11" style="7"/>
  </cols>
  <sheetData>
    <row r="1" spans="2:7" ht="27" customHeight="1" x14ac:dyDescent="0.35"/>
    <row r="2" spans="2:7" ht="29.25" customHeight="1" x14ac:dyDescent="0.35"/>
    <row r="3" spans="2:7" ht="26.25" x14ac:dyDescent="0.35">
      <c r="B3" s="330" t="s">
        <v>392</v>
      </c>
      <c r="C3" s="330"/>
      <c r="D3" s="330"/>
      <c r="E3" s="330"/>
      <c r="F3" s="330"/>
      <c r="G3" s="331"/>
    </row>
    <row r="4" spans="2:7" x14ac:dyDescent="0.35">
      <c r="B4" s="414" t="s">
        <v>288</v>
      </c>
      <c r="C4" s="414"/>
      <c r="D4" s="414"/>
      <c r="E4" s="414"/>
      <c r="F4" s="414"/>
      <c r="G4" s="414"/>
    </row>
    <row r="5" spans="2:7" x14ac:dyDescent="0.35">
      <c r="B5" s="415"/>
      <c r="C5" s="415"/>
      <c r="D5" s="415"/>
      <c r="E5" s="415"/>
      <c r="F5" s="415"/>
      <c r="G5" s="415"/>
    </row>
    <row r="6" spans="2:7" x14ac:dyDescent="0.35">
      <c r="B6" s="412" t="s">
        <v>405</v>
      </c>
      <c r="C6" s="412"/>
      <c r="D6" s="412"/>
      <c r="E6" s="412"/>
      <c r="F6" s="412"/>
      <c r="G6" s="412"/>
    </row>
    <row r="7" spans="2:7" ht="63.75" customHeight="1" x14ac:dyDescent="0.35">
      <c r="B7" s="413"/>
      <c r="C7" s="413"/>
      <c r="D7" s="413"/>
      <c r="E7" s="413"/>
      <c r="F7" s="413"/>
      <c r="G7" s="413"/>
    </row>
    <row r="8" spans="2:7" x14ac:dyDescent="0.35">
      <c r="B8" s="172"/>
      <c r="C8" s="172"/>
      <c r="D8" s="172"/>
      <c r="E8" s="172"/>
      <c r="F8" s="172"/>
      <c r="G8" s="172"/>
    </row>
    <row r="9" spans="2:7" x14ac:dyDescent="0.35">
      <c r="B9" s="172"/>
      <c r="C9" s="172"/>
      <c r="D9" s="172"/>
      <c r="E9" s="172"/>
      <c r="F9" s="172"/>
      <c r="G9" s="172"/>
    </row>
    <row r="10" spans="2:7" x14ac:dyDescent="0.35">
      <c r="B10" s="172"/>
      <c r="C10" s="172"/>
      <c r="D10" s="172"/>
      <c r="E10" s="172"/>
      <c r="F10" s="172"/>
      <c r="G10" s="172"/>
    </row>
    <row r="11" spans="2:7" x14ac:dyDescent="0.35">
      <c r="B11" s="172"/>
      <c r="C11" s="172"/>
      <c r="D11" s="172"/>
      <c r="E11" s="172"/>
      <c r="F11" s="172"/>
      <c r="G11" s="172"/>
    </row>
    <row r="12" spans="2:7" x14ac:dyDescent="0.35">
      <c r="B12" s="172"/>
      <c r="C12" s="172"/>
      <c r="D12" s="172"/>
      <c r="E12" s="172"/>
      <c r="F12" s="172"/>
      <c r="G12" s="172"/>
    </row>
    <row r="13" spans="2:7" x14ac:dyDescent="0.35">
      <c r="B13" s="172"/>
      <c r="C13" s="172"/>
      <c r="D13" s="172"/>
      <c r="E13" s="172"/>
      <c r="F13" s="172"/>
      <c r="G13" s="172"/>
    </row>
    <row r="14" spans="2:7" x14ac:dyDescent="0.35">
      <c r="B14" s="172"/>
      <c r="C14" s="172"/>
      <c r="D14" s="172"/>
      <c r="E14" s="172"/>
      <c r="F14" s="172"/>
      <c r="G14" s="172"/>
    </row>
    <row r="15" spans="2:7" x14ac:dyDescent="0.35">
      <c r="B15" s="172"/>
      <c r="C15" s="172"/>
      <c r="D15" s="172"/>
      <c r="E15" s="172"/>
      <c r="F15" s="172"/>
      <c r="G15" s="172"/>
    </row>
    <row r="16" spans="2:7" x14ac:dyDescent="0.35">
      <c r="B16" s="172"/>
      <c r="C16" s="172"/>
      <c r="D16" s="172"/>
      <c r="E16" s="172"/>
      <c r="F16" s="172"/>
      <c r="G16" s="172"/>
    </row>
    <row r="17" spans="1:9" x14ac:dyDescent="0.35">
      <c r="B17" s="172"/>
      <c r="C17" s="172"/>
      <c r="D17" s="172"/>
      <c r="E17" s="172"/>
      <c r="F17" s="172"/>
      <c r="G17" s="172"/>
    </row>
    <row r="18" spans="1:9" x14ac:dyDescent="0.35">
      <c r="B18" s="172"/>
      <c r="C18" s="172"/>
      <c r="D18" s="172"/>
      <c r="E18" s="172"/>
      <c r="F18" s="172"/>
      <c r="G18" s="172"/>
    </row>
    <row r="19" spans="1:9" x14ac:dyDescent="0.35">
      <c r="B19" s="310" t="s">
        <v>406</v>
      </c>
      <c r="C19" s="310"/>
      <c r="D19" s="310"/>
      <c r="E19" s="310"/>
      <c r="F19" s="310"/>
      <c r="G19" s="310"/>
    </row>
    <row r="20" spans="1:9" x14ac:dyDescent="0.35">
      <c r="B20" s="310"/>
      <c r="C20" s="310"/>
      <c r="D20" s="310"/>
      <c r="E20" s="310"/>
      <c r="F20" s="310"/>
      <c r="G20" s="310"/>
    </row>
    <row r="21" spans="1:9" ht="32.25" customHeight="1" x14ac:dyDescent="0.35">
      <c r="B21" s="310" t="s">
        <v>407</v>
      </c>
      <c r="C21" s="310"/>
      <c r="D21" s="310"/>
      <c r="E21" s="310"/>
      <c r="F21" s="310"/>
      <c r="G21" s="310"/>
    </row>
    <row r="22" spans="1:9" ht="21" customHeight="1" x14ac:dyDescent="0.35">
      <c r="B22" s="396" t="s">
        <v>408</v>
      </c>
      <c r="C22" s="396"/>
      <c r="D22" s="396"/>
      <c r="E22" s="396"/>
      <c r="F22" s="396"/>
      <c r="G22" s="396"/>
    </row>
    <row r="23" spans="1:9" x14ac:dyDescent="0.35">
      <c r="B23" s="396" t="s">
        <v>409</v>
      </c>
      <c r="C23" s="396"/>
      <c r="D23" s="396"/>
      <c r="E23" s="396"/>
      <c r="F23" s="396"/>
      <c r="G23" s="396"/>
    </row>
    <row r="24" spans="1:9" ht="18" thickBot="1" x14ac:dyDescent="0.4">
      <c r="B24" s="411" t="s">
        <v>410</v>
      </c>
      <c r="C24" s="411"/>
      <c r="D24" s="411"/>
      <c r="E24" s="411"/>
      <c r="F24" s="411"/>
      <c r="G24" s="411"/>
    </row>
    <row r="25" spans="1:9" ht="17.25" customHeight="1" thickTop="1" x14ac:dyDescent="0.35">
      <c r="A25" s="233"/>
      <c r="B25" s="234" t="s">
        <v>289</v>
      </c>
      <c r="C25" s="403" t="s">
        <v>411</v>
      </c>
      <c r="D25" s="404"/>
      <c r="E25" s="404"/>
      <c r="F25" s="404"/>
      <c r="G25" s="405"/>
    </row>
    <row r="26" spans="1:9" ht="17.25" customHeight="1" x14ac:dyDescent="0.35">
      <c r="A26" s="233"/>
      <c r="B26" s="232" t="s">
        <v>290</v>
      </c>
      <c r="C26" s="406" t="s">
        <v>412</v>
      </c>
      <c r="D26" s="407"/>
      <c r="E26" s="407"/>
      <c r="F26" s="407"/>
      <c r="G26" s="408"/>
      <c r="H26" s="176"/>
    </row>
    <row r="27" spans="1:9" ht="17.25" customHeight="1" x14ac:dyDescent="0.35">
      <c r="A27" s="233"/>
      <c r="B27" s="232" t="s">
        <v>291</v>
      </c>
      <c r="C27" s="406" t="s">
        <v>415</v>
      </c>
      <c r="D27" s="407"/>
      <c r="E27" s="407"/>
      <c r="F27" s="407"/>
      <c r="G27" s="407"/>
      <c r="H27" s="235"/>
    </row>
    <row r="28" spans="1:9" ht="17.25" customHeight="1" x14ac:dyDescent="0.35">
      <c r="A28" s="233"/>
      <c r="B28" s="232" t="s">
        <v>292</v>
      </c>
      <c r="C28" s="406" t="s">
        <v>413</v>
      </c>
      <c r="D28" s="407"/>
      <c r="E28" s="407"/>
      <c r="F28" s="407"/>
      <c r="G28" s="407"/>
      <c r="H28" s="235"/>
    </row>
    <row r="29" spans="1:9" ht="17.25" customHeight="1" thickBot="1" x14ac:dyDescent="0.4">
      <c r="A29" s="233"/>
      <c r="B29" s="236" t="s">
        <v>293</v>
      </c>
      <c r="C29" s="409" t="s">
        <v>414</v>
      </c>
      <c r="D29" s="410"/>
      <c r="E29" s="410"/>
      <c r="F29" s="410"/>
      <c r="G29" s="410"/>
      <c r="H29" s="235"/>
    </row>
    <row r="30" spans="1:9" ht="18" thickTop="1" x14ac:dyDescent="0.35">
      <c r="B30" s="102"/>
      <c r="C30"/>
      <c r="D30"/>
      <c r="E30"/>
      <c r="F30"/>
      <c r="G30"/>
    </row>
    <row r="31" spans="1:9" x14ac:dyDescent="0.35">
      <c r="B31" s="104" t="s">
        <v>219</v>
      </c>
      <c r="C31"/>
      <c r="D31"/>
      <c r="E31"/>
      <c r="F31"/>
      <c r="G31"/>
      <c r="I31" s="12"/>
    </row>
    <row r="32" spans="1:9" x14ac:dyDescent="0.35">
      <c r="B32" s="402" t="s">
        <v>220</v>
      </c>
      <c r="C32" s="402"/>
      <c r="D32" s="402"/>
      <c r="E32" s="402"/>
      <c r="F32" s="402"/>
      <c r="G32" s="402"/>
      <c r="I32" s="12"/>
    </row>
    <row r="33" spans="2:9" x14ac:dyDescent="0.35">
      <c r="B33" s="402" t="s">
        <v>221</v>
      </c>
      <c r="C33" s="402"/>
      <c r="D33" s="402"/>
      <c r="E33" s="402"/>
      <c r="F33" s="402"/>
      <c r="G33" s="402"/>
      <c r="I33" s="12"/>
    </row>
    <row r="34" spans="2:9" x14ac:dyDescent="0.35">
      <c r="B34" s="402" t="s">
        <v>222</v>
      </c>
      <c r="C34" s="402"/>
      <c r="D34" s="402"/>
      <c r="E34" s="402"/>
      <c r="F34" s="402"/>
      <c r="G34" s="402"/>
      <c r="I34" s="12"/>
    </row>
    <row r="35" spans="2:9" x14ac:dyDescent="0.35">
      <c r="B35" s="402" t="s">
        <v>223</v>
      </c>
      <c r="C35" s="402"/>
      <c r="D35" s="402"/>
      <c r="E35" s="402"/>
      <c r="F35" s="402"/>
      <c r="G35" s="402"/>
      <c r="I35" s="12"/>
    </row>
    <row r="36" spans="2:9" x14ac:dyDescent="0.35">
      <c r="B36" s="402" t="s">
        <v>224</v>
      </c>
      <c r="C36" s="402"/>
      <c r="D36" s="402"/>
      <c r="E36" s="402"/>
      <c r="F36" s="402"/>
      <c r="G36" s="402"/>
      <c r="I36" s="12"/>
    </row>
    <row r="37" spans="2:9" x14ac:dyDescent="0.35">
      <c r="B37" s="402" t="s">
        <v>225</v>
      </c>
      <c r="C37" s="402"/>
      <c r="D37" s="402"/>
      <c r="E37" s="402"/>
      <c r="F37" s="402"/>
      <c r="G37" s="402"/>
      <c r="I37" s="12"/>
    </row>
    <row r="38" spans="2:9" ht="17.25" customHeight="1" x14ac:dyDescent="0.35">
      <c r="B38" s="401" t="s">
        <v>478</v>
      </c>
      <c r="C38" s="401"/>
      <c r="D38" s="401"/>
      <c r="E38" s="401"/>
      <c r="F38" s="401"/>
      <c r="G38" s="401"/>
    </row>
    <row r="39" spans="2:9" x14ac:dyDescent="0.35">
      <c r="B39" s="401"/>
      <c r="C39" s="401"/>
      <c r="D39" s="401"/>
      <c r="E39" s="401"/>
      <c r="F39" s="401"/>
      <c r="G39" s="401"/>
    </row>
    <row r="40" spans="2:9" x14ac:dyDescent="0.35">
      <c r="B40" s="401"/>
      <c r="C40" s="401"/>
      <c r="D40" s="401"/>
      <c r="E40" s="401"/>
      <c r="F40" s="401"/>
      <c r="G40" s="401"/>
    </row>
    <row r="41" spans="2:9" x14ac:dyDescent="0.35">
      <c r="B41" s="401"/>
      <c r="C41" s="401"/>
      <c r="D41" s="401"/>
      <c r="E41" s="401"/>
      <c r="F41" s="401"/>
      <c r="G41" s="401"/>
    </row>
    <row r="42" spans="2:9" x14ac:dyDescent="0.35">
      <c r="B42" s="401"/>
      <c r="C42" s="401"/>
      <c r="D42" s="401"/>
      <c r="E42" s="401"/>
      <c r="F42" s="401"/>
      <c r="G42" s="401"/>
    </row>
    <row r="43" spans="2:9" x14ac:dyDescent="0.35">
      <c r="B43" s="401"/>
      <c r="C43" s="401"/>
      <c r="D43" s="401"/>
      <c r="E43" s="401"/>
      <c r="F43" s="401"/>
      <c r="G43" s="401"/>
    </row>
    <row r="44" spans="2:9" ht="21.75" customHeight="1" x14ac:dyDescent="0.35">
      <c r="B44" s="401"/>
      <c r="C44" s="401"/>
      <c r="D44" s="401"/>
      <c r="E44" s="401"/>
      <c r="F44" s="401"/>
      <c r="G44" s="401"/>
    </row>
    <row r="45" spans="2:9" ht="27.75" customHeight="1" x14ac:dyDescent="0.35">
      <c r="B45" s="401"/>
      <c r="C45" s="401"/>
      <c r="D45" s="401"/>
      <c r="E45" s="401"/>
      <c r="F45" s="401"/>
      <c r="G45" s="401"/>
    </row>
    <row r="46" spans="2:9" x14ac:dyDescent="0.35">
      <c r="B46" s="397" t="s">
        <v>226</v>
      </c>
      <c r="C46" s="397"/>
      <c r="D46" s="397"/>
      <c r="E46" s="397"/>
      <c r="F46" s="397"/>
      <c r="G46" s="397"/>
    </row>
    <row r="47" spans="2:9" ht="17.25" customHeight="1" x14ac:dyDescent="0.35">
      <c r="B47" s="399" t="s">
        <v>328</v>
      </c>
      <c r="C47" s="400"/>
      <c r="D47" s="400"/>
      <c r="E47" s="400"/>
      <c r="F47" s="400"/>
      <c r="G47" s="400"/>
    </row>
    <row r="48" spans="2:9" x14ac:dyDescent="0.35">
      <c r="B48" s="400"/>
      <c r="C48" s="400"/>
      <c r="D48" s="400"/>
      <c r="E48" s="400"/>
      <c r="F48" s="400"/>
      <c r="G48" s="400"/>
    </row>
    <row r="49" spans="2:7" x14ac:dyDescent="0.35">
      <c r="B49" s="400"/>
      <c r="C49" s="400"/>
      <c r="D49" s="400"/>
      <c r="E49" s="400"/>
      <c r="F49" s="400"/>
      <c r="G49" s="400"/>
    </row>
    <row r="50" spans="2:7" x14ac:dyDescent="0.35">
      <c r="B50" s="400"/>
      <c r="C50" s="400"/>
      <c r="D50" s="400"/>
      <c r="E50" s="400"/>
      <c r="F50" s="400"/>
      <c r="G50" s="400"/>
    </row>
    <row r="51" spans="2:7" x14ac:dyDescent="0.35">
      <c r="B51" s="108"/>
      <c r="C51" s="108"/>
      <c r="D51" s="108"/>
      <c r="E51" s="108"/>
      <c r="F51" s="108"/>
      <c r="G51" s="108"/>
    </row>
    <row r="52" spans="2:7" ht="15" customHeight="1" thickBot="1" x14ac:dyDescent="0.4">
      <c r="B52" s="398" t="s">
        <v>200</v>
      </c>
      <c r="C52" s="398"/>
      <c r="D52" s="398"/>
      <c r="E52" s="398"/>
      <c r="F52" s="398"/>
      <c r="G52" s="398"/>
    </row>
    <row r="53" spans="2:7" ht="17.25" customHeight="1" thickTop="1" x14ac:dyDescent="0.35">
      <c r="B53" s="383"/>
      <c r="C53" s="384"/>
      <c r="D53" s="384"/>
      <c r="E53" s="384"/>
      <c r="F53" s="384"/>
      <c r="G53" s="385"/>
    </row>
    <row r="54" spans="2:7" x14ac:dyDescent="0.35">
      <c r="B54" s="386"/>
      <c r="C54" s="387"/>
      <c r="D54" s="387"/>
      <c r="E54" s="387"/>
      <c r="F54" s="387"/>
      <c r="G54" s="388"/>
    </row>
    <row r="55" spans="2:7" x14ac:dyDescent="0.35">
      <c r="B55" s="386"/>
      <c r="C55" s="387"/>
      <c r="D55" s="387"/>
      <c r="E55" s="387"/>
      <c r="F55" s="387"/>
      <c r="G55" s="388"/>
    </row>
    <row r="56" spans="2:7" x14ac:dyDescent="0.35">
      <c r="B56" s="386"/>
      <c r="C56" s="387"/>
      <c r="D56" s="387"/>
      <c r="E56" s="387"/>
      <c r="F56" s="387"/>
      <c r="G56" s="388"/>
    </row>
    <row r="57" spans="2:7" x14ac:dyDescent="0.35">
      <c r="B57" s="386"/>
      <c r="C57" s="387"/>
      <c r="D57" s="387"/>
      <c r="E57" s="387"/>
      <c r="F57" s="387"/>
      <c r="G57" s="388"/>
    </row>
    <row r="58" spans="2:7" ht="18" thickBot="1" x14ac:dyDescent="0.4">
      <c r="B58" s="389"/>
      <c r="C58" s="390"/>
      <c r="D58" s="390"/>
      <c r="E58" s="390"/>
      <c r="F58" s="390"/>
      <c r="G58" s="391"/>
    </row>
    <row r="59" spans="2:7" ht="18" thickTop="1" x14ac:dyDescent="0.35">
      <c r="B59" s="100"/>
      <c r="C59" s="100"/>
      <c r="D59" s="100"/>
      <c r="E59" s="100"/>
      <c r="F59" s="100"/>
      <c r="G59" s="100"/>
    </row>
    <row r="60" spans="2:7" ht="29.25" customHeight="1" x14ac:dyDescent="0.35">
      <c r="B60" s="373" t="s">
        <v>420</v>
      </c>
      <c r="C60" s="373"/>
      <c r="D60" s="373"/>
      <c r="E60" s="373"/>
      <c r="F60" s="373"/>
      <c r="G60" s="373"/>
    </row>
    <row r="61" spans="2:7" ht="18" thickBot="1" x14ac:dyDescent="0.4">
      <c r="B61" s="417"/>
      <c r="C61" s="417"/>
      <c r="D61" s="417"/>
      <c r="E61" s="417"/>
      <c r="F61" s="417"/>
      <c r="G61" s="417"/>
    </row>
    <row r="62" spans="2:7" ht="17.25" customHeight="1" thickTop="1" thickBot="1" x14ac:dyDescent="0.4">
      <c r="B62" s="425" t="s">
        <v>419</v>
      </c>
      <c r="C62" s="425" t="s">
        <v>418</v>
      </c>
      <c r="D62" s="425"/>
      <c r="E62" s="425" t="s">
        <v>417</v>
      </c>
      <c r="F62" s="425"/>
      <c r="G62" s="425"/>
    </row>
    <row r="63" spans="2:7" ht="18.75" thickTop="1" thickBot="1" x14ac:dyDescent="0.4">
      <c r="B63" s="425"/>
      <c r="C63" s="425"/>
      <c r="D63" s="425"/>
      <c r="E63" s="425"/>
      <c r="F63" s="425"/>
      <c r="G63" s="425"/>
    </row>
    <row r="64" spans="2:7" ht="18.75" thickTop="1" thickBot="1" x14ac:dyDescent="0.4">
      <c r="B64" s="392" t="str">
        <f>IF(Misión!B29="","",Misión!B29)</f>
        <v/>
      </c>
      <c r="C64" s="395"/>
      <c r="D64" s="395"/>
      <c r="E64" s="418"/>
      <c r="F64" s="419"/>
      <c r="G64" s="420"/>
    </row>
    <row r="65" spans="2:7" ht="18.75" thickTop="1" thickBot="1" x14ac:dyDescent="0.4">
      <c r="B65" s="393"/>
      <c r="C65" s="395"/>
      <c r="D65" s="395"/>
      <c r="E65" s="421"/>
      <c r="F65" s="422"/>
      <c r="G65" s="423"/>
    </row>
    <row r="66" spans="2:7" ht="18.75" thickTop="1" thickBot="1" x14ac:dyDescent="0.4">
      <c r="B66" s="393"/>
      <c r="C66" s="395"/>
      <c r="D66" s="395"/>
      <c r="E66" s="395"/>
      <c r="F66" s="395"/>
      <c r="G66" s="395"/>
    </row>
    <row r="67" spans="2:7" ht="18.75" thickTop="1" thickBot="1" x14ac:dyDescent="0.4">
      <c r="B67" s="393"/>
      <c r="C67" s="395"/>
      <c r="D67" s="395"/>
      <c r="E67" s="395"/>
      <c r="F67" s="395"/>
      <c r="G67" s="395"/>
    </row>
    <row r="68" spans="2:7" ht="18.75" thickTop="1" thickBot="1" x14ac:dyDescent="0.4">
      <c r="B68" s="393"/>
      <c r="C68" s="395"/>
      <c r="D68" s="395"/>
      <c r="E68" s="424"/>
      <c r="F68" s="424"/>
      <c r="G68" s="424"/>
    </row>
    <row r="69" spans="2:7" ht="18.75" thickTop="1" thickBot="1" x14ac:dyDescent="0.4">
      <c r="B69" s="393"/>
      <c r="C69" s="395"/>
      <c r="D69" s="395"/>
      <c r="E69" s="424"/>
      <c r="F69" s="424"/>
      <c r="G69" s="424"/>
    </row>
    <row r="70" spans="2:7" ht="18.75" thickTop="1" thickBot="1" x14ac:dyDescent="0.4">
      <c r="B70" s="393"/>
      <c r="C70" s="395"/>
      <c r="D70" s="395"/>
      <c r="E70" s="424"/>
      <c r="F70" s="424"/>
      <c r="G70" s="424"/>
    </row>
    <row r="71" spans="2:7" ht="18.75" thickTop="1" thickBot="1" x14ac:dyDescent="0.4">
      <c r="B71" s="393"/>
      <c r="C71" s="395"/>
      <c r="D71" s="395"/>
      <c r="E71" s="424"/>
      <c r="F71" s="424"/>
      <c r="G71" s="424"/>
    </row>
    <row r="72" spans="2:7" ht="18.75" thickTop="1" thickBot="1" x14ac:dyDescent="0.4">
      <c r="B72" s="393"/>
      <c r="C72" s="416"/>
      <c r="D72" s="416"/>
      <c r="E72" s="416"/>
      <c r="F72" s="416"/>
      <c r="G72" s="416"/>
    </row>
    <row r="73" spans="2:7" ht="18.75" thickTop="1" thickBot="1" x14ac:dyDescent="0.4">
      <c r="B73" s="393"/>
      <c r="C73" s="416"/>
      <c r="D73" s="416"/>
      <c r="E73" s="416"/>
      <c r="F73" s="416"/>
      <c r="G73" s="416"/>
    </row>
    <row r="74" spans="2:7" ht="18.75" thickTop="1" thickBot="1" x14ac:dyDescent="0.4">
      <c r="B74" s="393"/>
      <c r="C74" s="416"/>
      <c r="D74" s="416"/>
      <c r="E74" s="416"/>
      <c r="F74" s="416"/>
      <c r="G74" s="416"/>
    </row>
    <row r="75" spans="2:7" ht="18.75" thickTop="1" thickBot="1" x14ac:dyDescent="0.4">
      <c r="B75" s="394"/>
      <c r="C75" s="416"/>
      <c r="D75" s="416"/>
      <c r="E75" s="416"/>
      <c r="F75" s="416"/>
      <c r="G75" s="416"/>
    </row>
    <row r="76" spans="2:7" ht="18" thickTop="1" x14ac:dyDescent="0.35"/>
  </sheetData>
  <sheetProtection password="9E21" sheet="1" objects="1" scenarios="1"/>
  <mergeCells count="38">
    <mergeCell ref="C72:D75"/>
    <mergeCell ref="E72:G73"/>
    <mergeCell ref="E74:G75"/>
    <mergeCell ref="B60:G61"/>
    <mergeCell ref="E64:G65"/>
    <mergeCell ref="E66:G67"/>
    <mergeCell ref="C68:D71"/>
    <mergeCell ref="E68:G69"/>
    <mergeCell ref="E70:G71"/>
    <mergeCell ref="B62:B63"/>
    <mergeCell ref="C62:D63"/>
    <mergeCell ref="E62:G63"/>
    <mergeCell ref="B3:G3"/>
    <mergeCell ref="B6:G7"/>
    <mergeCell ref="B4:G5"/>
    <mergeCell ref="B19:G20"/>
    <mergeCell ref="B21:G21"/>
    <mergeCell ref="B34:G34"/>
    <mergeCell ref="B35:G35"/>
    <mergeCell ref="C28:G28"/>
    <mergeCell ref="C29:G29"/>
    <mergeCell ref="B24:G24"/>
    <mergeCell ref="B53:G58"/>
    <mergeCell ref="B64:B75"/>
    <mergeCell ref="C64:D67"/>
    <mergeCell ref="B22:G22"/>
    <mergeCell ref="B46:G46"/>
    <mergeCell ref="B52:G52"/>
    <mergeCell ref="B47:G50"/>
    <mergeCell ref="B38:G45"/>
    <mergeCell ref="B36:G36"/>
    <mergeCell ref="B37:G37"/>
    <mergeCell ref="B32:G32"/>
    <mergeCell ref="B33:G33"/>
    <mergeCell ref="B23:G23"/>
    <mergeCell ref="C25:G25"/>
    <mergeCell ref="C26:G26"/>
    <mergeCell ref="C27:G27"/>
  </mergeCells>
  <pageMargins left="0.7" right="0.7" top="0.75" bottom="0.61" header="0.3" footer="0.3"/>
  <pageSetup paperSize="9" scale="98" orientation="portrait" verticalDpi="0" r:id="rId1"/>
  <rowBreaks count="1" manualBreakCount="1">
    <brk id="37"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A1:P83"/>
  <sheetViews>
    <sheetView showGridLines="0" showWhiteSpace="0" topLeftCell="A55" workbookViewId="0"/>
  </sheetViews>
  <sheetFormatPr baseColWidth="10" defaultRowHeight="17.25" x14ac:dyDescent="0.35"/>
  <cols>
    <col min="2" max="2" width="12.25" customWidth="1"/>
    <col min="4" max="4" width="12.625" customWidth="1"/>
    <col min="8" max="8" width="10.375" customWidth="1"/>
    <col min="10" max="10" width="9.875" customWidth="1"/>
    <col min="12" max="12" width="7.25" customWidth="1"/>
  </cols>
  <sheetData>
    <row r="1" spans="2:12" ht="27" customHeight="1" x14ac:dyDescent="0.35"/>
    <row r="2" spans="2:12" ht="30" customHeight="1" x14ac:dyDescent="0.35"/>
    <row r="5" spans="2:12" ht="26.25" x14ac:dyDescent="0.35">
      <c r="B5" s="330" t="s">
        <v>173</v>
      </c>
      <c r="C5" s="330"/>
      <c r="D5" s="330"/>
      <c r="E5" s="330"/>
      <c r="F5" s="330"/>
      <c r="G5" s="331"/>
    </row>
    <row r="6" spans="2:12" ht="23.25" x14ac:dyDescent="0.35">
      <c r="B6" s="98"/>
      <c r="C6" s="98"/>
      <c r="D6" s="98"/>
      <c r="E6" s="98"/>
      <c r="F6" s="98"/>
      <c r="G6" s="99"/>
    </row>
    <row r="7" spans="2:12" ht="50.25" customHeight="1" x14ac:dyDescent="0.35">
      <c r="B7" s="375" t="s">
        <v>329</v>
      </c>
      <c r="C7" s="375"/>
      <c r="D7" s="375"/>
      <c r="E7" s="375"/>
      <c r="F7" s="375"/>
      <c r="G7" s="375"/>
      <c r="H7" s="9"/>
      <c r="I7" s="9"/>
      <c r="J7" s="9"/>
      <c r="K7" s="9"/>
      <c r="L7" s="9"/>
    </row>
    <row r="8" spans="2:12" x14ac:dyDescent="0.35">
      <c r="B8" s="375" t="s">
        <v>330</v>
      </c>
      <c r="C8" s="375"/>
      <c r="D8" s="375"/>
      <c r="E8" s="375"/>
      <c r="F8" s="375"/>
      <c r="G8" s="375"/>
      <c r="H8" s="9"/>
      <c r="I8" s="9"/>
      <c r="J8" s="9"/>
      <c r="K8" s="9"/>
      <c r="L8" s="9"/>
    </row>
    <row r="9" spans="2:12" x14ac:dyDescent="0.35">
      <c r="B9" s="430"/>
      <c r="C9" s="430"/>
      <c r="D9" s="430"/>
      <c r="E9" s="430"/>
      <c r="F9" s="430"/>
      <c r="G9" s="430"/>
      <c r="H9" s="9"/>
      <c r="I9" s="9"/>
      <c r="J9" s="9"/>
      <c r="K9" s="9"/>
      <c r="L9" s="9"/>
    </row>
    <row r="10" spans="2:12" x14ac:dyDescent="0.35">
      <c r="B10" s="430"/>
      <c r="C10" s="430"/>
      <c r="D10" s="430"/>
      <c r="E10" s="430"/>
      <c r="F10" s="430"/>
      <c r="G10" s="430"/>
      <c r="H10" s="9"/>
      <c r="I10" s="9"/>
      <c r="J10" s="9"/>
      <c r="K10" s="9"/>
      <c r="L10" s="9"/>
    </row>
    <row r="11" spans="2:12" ht="34.5" customHeight="1" x14ac:dyDescent="0.35">
      <c r="B11" s="427" t="s">
        <v>331</v>
      </c>
      <c r="C11" s="426"/>
      <c r="D11" s="426"/>
      <c r="E11" s="426"/>
      <c r="F11" s="426"/>
      <c r="G11" s="426"/>
      <c r="H11" s="9"/>
      <c r="I11" s="9"/>
      <c r="J11" s="9"/>
      <c r="K11" s="9"/>
      <c r="L11" s="9"/>
    </row>
    <row r="12" spans="2:12" ht="18.75" customHeight="1" x14ac:dyDescent="0.35">
      <c r="B12" s="12"/>
      <c r="C12" s="94"/>
      <c r="D12" s="94"/>
      <c r="E12" s="94"/>
      <c r="F12" s="94"/>
      <c r="G12" s="94"/>
      <c r="H12" s="9"/>
      <c r="I12" s="9"/>
      <c r="J12" s="9"/>
      <c r="K12" s="9"/>
      <c r="L12" s="9"/>
    </row>
    <row r="13" spans="2:12" s="7" customFormat="1" x14ac:dyDescent="0.35"/>
    <row r="14" spans="2:12" s="7" customFormat="1" x14ac:dyDescent="0.35"/>
    <row r="15" spans="2:12" s="7" customFormat="1" x14ac:dyDescent="0.35"/>
    <row r="16" spans="2:12" s="7" customFormat="1" x14ac:dyDescent="0.35"/>
    <row r="17" spans="2:12" s="7" customFormat="1" x14ac:dyDescent="0.35"/>
    <row r="18" spans="2:12" s="7" customFormat="1" x14ac:dyDescent="0.35"/>
    <row r="19" spans="2:12" s="7" customFormat="1" x14ac:dyDescent="0.35"/>
    <row r="20" spans="2:12" s="7" customFormat="1" x14ac:dyDescent="0.35"/>
    <row r="21" spans="2:12" s="7" customFormat="1" x14ac:dyDescent="0.35"/>
    <row r="22" spans="2:12" s="7" customFormat="1" x14ac:dyDescent="0.35"/>
    <row r="23" spans="2:12" x14ac:dyDescent="0.35">
      <c r="H23" s="9"/>
      <c r="I23" s="9"/>
      <c r="J23" s="9"/>
      <c r="K23" s="9"/>
      <c r="L23" s="9"/>
    </row>
    <row r="24" spans="2:12" x14ac:dyDescent="0.35">
      <c r="H24" s="9"/>
      <c r="I24" s="9"/>
      <c r="J24" s="9"/>
      <c r="K24" s="9"/>
      <c r="L24" s="9"/>
    </row>
    <row r="25" spans="2:12" x14ac:dyDescent="0.35">
      <c r="B25" s="431" t="s">
        <v>421</v>
      </c>
      <c r="C25" s="431"/>
      <c r="D25" s="431"/>
      <c r="E25" s="431"/>
      <c r="F25" s="431"/>
      <c r="G25" s="431"/>
      <c r="H25" s="9"/>
      <c r="I25" s="9"/>
      <c r="J25" s="9"/>
      <c r="K25" s="9"/>
      <c r="L25" s="9"/>
    </row>
    <row r="26" spans="2:12" x14ac:dyDescent="0.35">
      <c r="B26" s="431"/>
      <c r="C26" s="431"/>
      <c r="D26" s="431"/>
      <c r="E26" s="431"/>
      <c r="F26" s="431"/>
      <c r="G26" s="431"/>
      <c r="H26" s="9"/>
      <c r="I26" s="9"/>
      <c r="J26" s="9"/>
      <c r="K26" s="9"/>
      <c r="L26" s="9"/>
    </row>
    <row r="27" spans="2:12" x14ac:dyDescent="0.35">
      <c r="B27" s="402" t="s">
        <v>422</v>
      </c>
      <c r="C27" s="402"/>
      <c r="D27" s="402"/>
      <c r="E27" s="402"/>
      <c r="F27" s="402"/>
      <c r="G27" s="402"/>
      <c r="H27" s="9"/>
      <c r="I27" s="9"/>
      <c r="J27" s="9"/>
      <c r="K27" s="9"/>
      <c r="L27" s="9"/>
    </row>
    <row r="28" spans="2:12" x14ac:dyDescent="0.35">
      <c r="B28" s="426"/>
      <c r="C28" s="426"/>
      <c r="D28" s="426"/>
      <c r="E28" s="426"/>
      <c r="F28" s="426"/>
      <c r="G28" s="426"/>
      <c r="H28" s="9"/>
      <c r="I28" s="9"/>
      <c r="J28" s="9"/>
      <c r="K28" s="9"/>
      <c r="L28" s="9"/>
    </row>
    <row r="29" spans="2:12" ht="16.5" customHeight="1" x14ac:dyDescent="0.35">
      <c r="B29" s="426"/>
      <c r="C29" s="426"/>
      <c r="D29" s="426"/>
      <c r="E29" s="426"/>
      <c r="F29" s="426"/>
      <c r="G29" s="426"/>
      <c r="H29" s="9"/>
      <c r="I29" s="9"/>
      <c r="J29" s="9"/>
      <c r="K29" s="9"/>
      <c r="L29" s="9"/>
    </row>
    <row r="30" spans="2:12" ht="16.5" customHeight="1" x14ac:dyDescent="0.35">
      <c r="B30" s="94"/>
      <c r="C30" s="94"/>
      <c r="D30" s="94"/>
      <c r="E30" s="94"/>
      <c r="F30" s="94"/>
      <c r="G30" s="94"/>
      <c r="H30" s="9"/>
      <c r="I30" s="9"/>
      <c r="J30" s="9"/>
      <c r="K30" s="9"/>
      <c r="L30" s="9"/>
    </row>
    <row r="31" spans="2:12" ht="16.5" customHeight="1" x14ac:dyDescent="0.35">
      <c r="B31" s="432" t="s">
        <v>423</v>
      </c>
      <c r="C31" s="432"/>
      <c r="D31" s="432"/>
      <c r="E31" s="432"/>
      <c r="F31" s="432"/>
      <c r="G31" s="432"/>
      <c r="H31" s="9"/>
      <c r="I31" s="9"/>
      <c r="J31" s="9"/>
      <c r="K31" s="9"/>
      <c r="L31" s="9"/>
    </row>
    <row r="32" spans="2:12" ht="16.5" customHeight="1" x14ac:dyDescent="0.35">
      <c r="B32" s="432"/>
      <c r="C32" s="432"/>
      <c r="D32" s="432"/>
      <c r="E32" s="432"/>
      <c r="F32" s="432"/>
      <c r="G32" s="432"/>
      <c r="H32" s="9"/>
      <c r="I32" s="9"/>
      <c r="J32" s="9"/>
      <c r="K32" s="9"/>
      <c r="L32" s="9"/>
    </row>
    <row r="33" spans="2:14" ht="16.5" customHeight="1" x14ac:dyDescent="0.35">
      <c r="B33" s="432"/>
      <c r="C33" s="432"/>
      <c r="D33" s="432"/>
      <c r="E33" s="432"/>
      <c r="F33" s="432"/>
      <c r="G33" s="432"/>
      <c r="H33" s="9"/>
      <c r="I33" s="9"/>
      <c r="J33" s="9"/>
      <c r="K33" s="9"/>
      <c r="L33" s="9"/>
    </row>
    <row r="34" spans="2:14" ht="17.25" customHeight="1" x14ac:dyDescent="0.35">
      <c r="B34" s="402" t="s">
        <v>424</v>
      </c>
      <c r="C34" s="402"/>
      <c r="D34" s="402"/>
      <c r="E34" s="402"/>
      <c r="F34" s="402"/>
      <c r="G34" s="402"/>
      <c r="H34" s="9"/>
      <c r="I34" s="9"/>
      <c r="J34" s="9"/>
      <c r="K34" s="9"/>
      <c r="L34" s="9"/>
    </row>
    <row r="35" spans="2:14" x14ac:dyDescent="0.35">
      <c r="B35" s="426"/>
      <c r="C35" s="426"/>
      <c r="D35" s="426"/>
      <c r="E35" s="426"/>
      <c r="F35" s="426"/>
      <c r="G35" s="426"/>
      <c r="H35" s="9"/>
      <c r="I35" s="9"/>
      <c r="J35" s="9"/>
      <c r="K35" s="9"/>
      <c r="L35" s="9"/>
    </row>
    <row r="36" spans="2:14" x14ac:dyDescent="0.35">
      <c r="B36" s="426"/>
      <c r="C36" s="426"/>
      <c r="D36" s="426"/>
      <c r="E36" s="426"/>
      <c r="F36" s="426"/>
      <c r="G36" s="426"/>
      <c r="H36" s="9"/>
      <c r="I36" s="9"/>
      <c r="J36" s="9"/>
      <c r="K36" s="9"/>
      <c r="L36" s="9"/>
    </row>
    <row r="37" spans="2:14" x14ac:dyDescent="0.35">
      <c r="B37" s="94"/>
      <c r="C37" s="94"/>
      <c r="D37" s="94"/>
      <c r="E37" s="94"/>
      <c r="F37" s="94"/>
      <c r="G37" s="94"/>
      <c r="H37" s="9"/>
      <c r="I37" s="9"/>
      <c r="J37" s="9"/>
      <c r="K37" s="9"/>
      <c r="L37" s="9"/>
    </row>
    <row r="38" spans="2:14" x14ac:dyDescent="0.35">
      <c r="B38" s="432" t="s">
        <v>425</v>
      </c>
      <c r="C38" s="432"/>
      <c r="D38" s="432"/>
      <c r="E38" s="432"/>
      <c r="F38" s="432"/>
      <c r="G38" s="432"/>
      <c r="H38" s="9"/>
      <c r="I38" s="9"/>
      <c r="J38" s="9"/>
      <c r="K38" s="9"/>
      <c r="L38" s="9"/>
    </row>
    <row r="39" spans="2:14" x14ac:dyDescent="0.35">
      <c r="B39" s="432"/>
      <c r="C39" s="432"/>
      <c r="D39" s="432"/>
      <c r="E39" s="432"/>
      <c r="F39" s="432"/>
      <c r="G39" s="432"/>
      <c r="H39" s="9"/>
      <c r="I39" s="9"/>
      <c r="J39" s="9"/>
      <c r="K39" s="9"/>
      <c r="L39" s="9"/>
    </row>
    <row r="40" spans="2:14" ht="17.25" customHeight="1" x14ac:dyDescent="0.35">
      <c r="B40" s="402" t="s">
        <v>426</v>
      </c>
      <c r="C40" s="402"/>
      <c r="D40" s="402"/>
      <c r="E40" s="402"/>
      <c r="F40" s="402"/>
      <c r="G40" s="402"/>
      <c r="H40" s="9"/>
      <c r="I40" s="9"/>
      <c r="J40" s="9"/>
      <c r="K40" s="9"/>
      <c r="L40" s="9"/>
      <c r="M40" s="9"/>
      <c r="N40" s="9"/>
    </row>
    <row r="41" spans="2:14" x14ac:dyDescent="0.35">
      <c r="B41" s="426"/>
      <c r="C41" s="426"/>
      <c r="D41" s="426"/>
      <c r="E41" s="426"/>
      <c r="F41" s="426"/>
      <c r="G41" s="426"/>
      <c r="H41" s="9"/>
      <c r="I41" s="9"/>
      <c r="J41" s="9"/>
      <c r="K41" s="9"/>
      <c r="L41" s="9"/>
      <c r="M41" s="9"/>
      <c r="N41" s="9"/>
    </row>
    <row r="42" spans="2:14" ht="17.25" customHeight="1" x14ac:dyDescent="0.35">
      <c r="B42" s="426"/>
      <c r="C42" s="426"/>
      <c r="D42" s="426"/>
      <c r="E42" s="426"/>
      <c r="F42" s="426"/>
      <c r="G42" s="426"/>
      <c r="H42" s="9"/>
      <c r="I42" s="9"/>
      <c r="J42" s="9"/>
      <c r="K42" s="9"/>
      <c r="L42" s="9"/>
    </row>
    <row r="43" spans="2:14" ht="17.25" customHeight="1" x14ac:dyDescent="0.35">
      <c r="B43" s="94"/>
      <c r="C43" s="94"/>
      <c r="D43" s="94"/>
      <c r="E43" s="94"/>
      <c r="F43" s="94"/>
      <c r="G43" s="94"/>
      <c r="H43" s="9"/>
      <c r="I43" s="9"/>
      <c r="J43" s="9"/>
      <c r="K43" s="9"/>
      <c r="L43" s="9"/>
    </row>
    <row r="44" spans="2:14" ht="17.25" customHeight="1" x14ac:dyDescent="0.35">
      <c r="B44" s="433" t="s">
        <v>427</v>
      </c>
      <c r="C44" s="433"/>
      <c r="D44" s="433"/>
      <c r="E44" s="433"/>
      <c r="F44" s="433"/>
      <c r="G44" s="433"/>
      <c r="H44" s="9"/>
      <c r="I44" s="9"/>
      <c r="J44" s="9"/>
      <c r="K44" s="9"/>
      <c r="L44" s="9"/>
    </row>
    <row r="45" spans="2:14" ht="17.25" customHeight="1" x14ac:dyDescent="0.35">
      <c r="B45" s="433"/>
      <c r="C45" s="433"/>
      <c r="D45" s="433"/>
      <c r="E45" s="433"/>
      <c r="F45" s="433"/>
      <c r="G45" s="433"/>
      <c r="H45" s="9"/>
      <c r="I45" s="9"/>
      <c r="J45" s="9"/>
      <c r="K45" s="9"/>
      <c r="L45" s="9"/>
    </row>
    <row r="46" spans="2:14" ht="17.25" customHeight="1" x14ac:dyDescent="0.35">
      <c r="B46" s="433"/>
      <c r="C46" s="433"/>
      <c r="D46" s="433"/>
      <c r="E46" s="433"/>
      <c r="F46" s="433"/>
      <c r="G46" s="433"/>
      <c r="H46" s="9"/>
      <c r="I46" s="9"/>
      <c r="J46" s="9"/>
      <c r="K46" s="9"/>
      <c r="L46" s="9"/>
    </row>
    <row r="47" spans="2:14" x14ac:dyDescent="0.35">
      <c r="B47" s="94"/>
      <c r="C47" s="94"/>
      <c r="D47" s="94"/>
      <c r="E47" s="94"/>
      <c r="F47" s="94"/>
      <c r="G47" s="94"/>
      <c r="H47" s="9"/>
      <c r="I47" s="9"/>
      <c r="J47" s="9"/>
      <c r="K47" s="9"/>
      <c r="L47" s="9"/>
    </row>
    <row r="48" spans="2:14" ht="17.25" customHeight="1" x14ac:dyDescent="0.35">
      <c r="B48" s="402" t="s">
        <v>227</v>
      </c>
      <c r="C48" s="402"/>
      <c r="D48" s="402"/>
      <c r="E48" s="402"/>
      <c r="F48" s="402"/>
      <c r="G48" s="402"/>
      <c r="H48" s="9"/>
      <c r="I48" s="9"/>
      <c r="J48" s="9"/>
      <c r="K48" s="9"/>
      <c r="L48" s="9"/>
    </row>
    <row r="49" spans="2:16" x14ac:dyDescent="0.35">
      <c r="B49" s="426"/>
      <c r="C49" s="426"/>
      <c r="D49" s="426"/>
      <c r="E49" s="426"/>
      <c r="F49" s="426"/>
      <c r="G49" s="426"/>
      <c r="H49" s="9"/>
      <c r="I49" s="9"/>
      <c r="J49" s="9"/>
      <c r="K49" s="9"/>
      <c r="L49" s="9"/>
    </row>
    <row r="50" spans="2:16" x14ac:dyDescent="0.35">
      <c r="B50" s="426"/>
      <c r="C50" s="426"/>
      <c r="D50" s="426"/>
      <c r="E50" s="426"/>
      <c r="F50" s="426"/>
      <c r="G50" s="426"/>
      <c r="H50" s="9"/>
      <c r="I50" s="9"/>
      <c r="J50" s="9"/>
      <c r="K50" s="9"/>
      <c r="L50" s="9"/>
    </row>
    <row r="51" spans="2:16" ht="15" customHeight="1" x14ac:dyDescent="0.35">
      <c r="B51" s="12"/>
      <c r="C51" s="12"/>
      <c r="D51" s="12"/>
      <c r="E51" s="12"/>
      <c r="F51" s="12"/>
      <c r="G51" s="12"/>
      <c r="H51" s="9"/>
      <c r="I51" s="9"/>
      <c r="J51" s="9"/>
      <c r="K51" s="9"/>
      <c r="L51" s="9"/>
    </row>
    <row r="52" spans="2:16" ht="15" customHeight="1" x14ac:dyDescent="0.35">
      <c r="B52" s="428" t="s">
        <v>332</v>
      </c>
      <c r="C52" s="428"/>
      <c r="D52" s="428"/>
      <c r="E52" s="428"/>
      <c r="F52" s="428"/>
      <c r="G52" s="428"/>
    </row>
    <row r="53" spans="2:16" x14ac:dyDescent="0.35">
      <c r="B53" s="429"/>
      <c r="C53" s="429"/>
      <c r="D53" s="429"/>
      <c r="E53" s="429"/>
      <c r="F53" s="429"/>
      <c r="G53" s="429"/>
    </row>
    <row r="54" spans="2:16" x14ac:dyDescent="0.35">
      <c r="K54" s="9"/>
      <c r="L54" s="9"/>
      <c r="M54" s="9"/>
      <c r="N54" s="9"/>
      <c r="O54" s="9"/>
      <c r="P54" s="9"/>
    </row>
    <row r="72" spans="1:7" s="7" customFormat="1" x14ac:dyDescent="0.35">
      <c r="A72" s="8"/>
      <c r="B72" s="8"/>
      <c r="C72" s="8"/>
      <c r="D72" s="8"/>
      <c r="E72" s="8"/>
      <c r="F72" s="8"/>
      <c r="G72" s="8"/>
    </row>
    <row r="73" spans="1:7" s="7" customFormat="1" x14ac:dyDescent="0.35">
      <c r="A73" s="8"/>
      <c r="B73" s="8"/>
      <c r="C73" s="8"/>
      <c r="D73" s="8"/>
      <c r="E73" s="8"/>
      <c r="F73" s="8"/>
      <c r="G73" s="8"/>
    </row>
    <row r="74" spans="1:7" s="7" customFormat="1" x14ac:dyDescent="0.35">
      <c r="A74" s="8"/>
      <c r="B74" s="8"/>
      <c r="C74" s="8"/>
      <c r="D74" s="8"/>
      <c r="E74" s="8"/>
      <c r="F74" s="8"/>
      <c r="G74" s="8"/>
    </row>
    <row r="75" spans="1:7" s="7" customFormat="1" x14ac:dyDescent="0.35">
      <c r="A75" s="8"/>
      <c r="B75" s="8"/>
      <c r="C75" s="8"/>
      <c r="D75" s="8"/>
      <c r="E75" s="8"/>
      <c r="F75" s="8"/>
      <c r="G75" s="8"/>
    </row>
    <row r="76" spans="1:7" s="7" customFormat="1" x14ac:dyDescent="0.35">
      <c r="A76" s="8"/>
      <c r="B76" s="8"/>
      <c r="C76" s="8"/>
      <c r="D76" s="8"/>
      <c r="E76" s="8"/>
      <c r="F76" s="8"/>
      <c r="G76" s="8"/>
    </row>
    <row r="83" spans="2:7" ht="15" customHeight="1" x14ac:dyDescent="0.35">
      <c r="B83" s="44"/>
      <c r="C83" s="44"/>
      <c r="D83" s="44"/>
      <c r="E83" s="44"/>
      <c r="F83" s="44"/>
      <c r="G83" s="44"/>
    </row>
  </sheetData>
  <sheetProtection password="9E21" sheet="1" objects="1" scenarios="1"/>
  <mergeCells count="13">
    <mergeCell ref="B48:G50"/>
    <mergeCell ref="B11:G11"/>
    <mergeCell ref="B52:G53"/>
    <mergeCell ref="B5:G5"/>
    <mergeCell ref="B7:G7"/>
    <mergeCell ref="B34:G36"/>
    <mergeCell ref="B27:G29"/>
    <mergeCell ref="B40:G42"/>
    <mergeCell ref="B8:G10"/>
    <mergeCell ref="B25:G26"/>
    <mergeCell ref="B31:G33"/>
    <mergeCell ref="B38:G39"/>
    <mergeCell ref="B44:G46"/>
  </mergeCells>
  <printOptions verticalCentered="1"/>
  <pageMargins left="0.7" right="0.7" top="0.75" bottom="0.75" header="0.3" footer="0.3"/>
  <pageSetup paperSize="9" scale="99" orientation="portrait" verticalDpi="0" r:id="rId1"/>
  <colBreaks count="1" manualBreakCount="1">
    <brk id="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77"/>
  <sheetViews>
    <sheetView showGridLines="0" topLeftCell="A58" workbookViewId="0"/>
  </sheetViews>
  <sheetFormatPr baseColWidth="10" defaultRowHeight="17.25" x14ac:dyDescent="0.35"/>
  <cols>
    <col min="1" max="1" width="7.75" customWidth="1"/>
    <col min="2" max="2" width="10.5" customWidth="1"/>
    <col min="3" max="3" width="16" customWidth="1"/>
    <col min="4" max="6" width="14.75" customWidth="1"/>
  </cols>
  <sheetData>
    <row r="2" spans="2:7" ht="24" customHeight="1" x14ac:dyDescent="0.35"/>
    <row r="3" spans="2:7" ht="27" customHeight="1" x14ac:dyDescent="0.35"/>
    <row r="4" spans="2:7" ht="26.25" x14ac:dyDescent="0.35">
      <c r="B4" s="330" t="s">
        <v>275</v>
      </c>
      <c r="C4" s="330"/>
      <c r="D4" s="330"/>
      <c r="E4" s="330"/>
      <c r="F4" s="330"/>
      <c r="G4" s="331"/>
    </row>
    <row r="6" spans="2:7" x14ac:dyDescent="0.35">
      <c r="B6" s="443" t="s">
        <v>295</v>
      </c>
      <c r="C6" s="443"/>
      <c r="D6" s="443"/>
      <c r="E6" s="443"/>
      <c r="F6" s="443"/>
      <c r="G6" s="443"/>
    </row>
    <row r="7" spans="2:7" x14ac:dyDescent="0.35">
      <c r="B7" s="435" t="s">
        <v>294</v>
      </c>
      <c r="C7" s="435"/>
      <c r="D7" s="435"/>
      <c r="E7" s="435"/>
      <c r="F7" s="435"/>
      <c r="G7" s="435"/>
    </row>
    <row r="8" spans="2:7" x14ac:dyDescent="0.35">
      <c r="B8" s="435"/>
      <c r="C8" s="435"/>
      <c r="D8" s="435"/>
      <c r="E8" s="435"/>
      <c r="F8" s="435"/>
      <c r="G8" s="435"/>
    </row>
    <row r="9" spans="2:7" ht="17.25" customHeight="1" x14ac:dyDescent="0.35">
      <c r="B9" s="435" t="s">
        <v>176</v>
      </c>
      <c r="C9" s="435"/>
      <c r="D9" s="435"/>
      <c r="E9" s="435"/>
      <c r="F9" s="435"/>
      <c r="G9" s="435"/>
    </row>
    <row r="10" spans="2:7" x14ac:dyDescent="0.35">
      <c r="B10" s="435"/>
      <c r="C10" s="435"/>
      <c r="D10" s="435"/>
      <c r="E10" s="435"/>
      <c r="F10" s="435"/>
      <c r="G10" s="435"/>
    </row>
    <row r="11" spans="2:7" x14ac:dyDescent="0.35">
      <c r="B11" s="443" t="s">
        <v>177</v>
      </c>
      <c r="C11" s="443"/>
      <c r="D11" s="443"/>
      <c r="E11" s="443"/>
      <c r="F11" s="443"/>
      <c r="G11" s="443"/>
    </row>
    <row r="27" spans="2:7" ht="27.75" customHeight="1" x14ac:dyDescent="0.35">
      <c r="B27" s="441" t="s">
        <v>428</v>
      </c>
      <c r="C27" s="441"/>
      <c r="D27" s="441"/>
      <c r="E27" s="441"/>
      <c r="F27" s="441"/>
      <c r="G27" s="441"/>
    </row>
    <row r="29" spans="2:7" x14ac:dyDescent="0.35">
      <c r="C29" s="435" t="s">
        <v>178</v>
      </c>
      <c r="D29" s="435"/>
      <c r="E29" s="435"/>
      <c r="F29" s="435"/>
    </row>
    <row r="30" spans="2:7" x14ac:dyDescent="0.35">
      <c r="C30" s="435"/>
      <c r="D30" s="435"/>
      <c r="E30" s="435"/>
      <c r="F30" s="435"/>
    </row>
    <row r="31" spans="2:7" ht="17.25" customHeight="1" x14ac:dyDescent="0.35">
      <c r="C31" s="435" t="s">
        <v>179</v>
      </c>
      <c r="D31" s="435"/>
      <c r="E31" s="435"/>
      <c r="F31" s="435"/>
    </row>
    <row r="32" spans="2:7" x14ac:dyDescent="0.35">
      <c r="C32" s="435"/>
      <c r="D32" s="435"/>
      <c r="E32" s="435"/>
      <c r="F32" s="435"/>
    </row>
    <row r="33" spans="2:10" ht="17.25" customHeight="1" x14ac:dyDescent="0.35">
      <c r="C33" s="435" t="s">
        <v>180</v>
      </c>
      <c r="D33" s="435"/>
      <c r="E33" s="435"/>
      <c r="F33" s="435"/>
    </row>
    <row r="34" spans="2:10" x14ac:dyDescent="0.35">
      <c r="C34" s="435"/>
      <c r="D34" s="435"/>
      <c r="E34" s="435"/>
      <c r="F34" s="435"/>
    </row>
    <row r="35" spans="2:10" ht="17.25" customHeight="1" x14ac:dyDescent="0.35">
      <c r="C35" s="435" t="s">
        <v>181</v>
      </c>
      <c r="D35" s="435"/>
      <c r="E35" s="435"/>
      <c r="F35" s="435"/>
    </row>
    <row r="36" spans="2:10" x14ac:dyDescent="0.35">
      <c r="C36" s="435"/>
      <c r="D36" s="435"/>
      <c r="E36" s="435"/>
      <c r="F36" s="435"/>
    </row>
    <row r="37" spans="2:10" ht="17.25" customHeight="1" x14ac:dyDescent="0.35">
      <c r="C37" s="435" t="s">
        <v>182</v>
      </c>
      <c r="D37" s="435"/>
      <c r="E37" s="435"/>
      <c r="F37" s="435"/>
    </row>
    <row r="38" spans="2:10" x14ac:dyDescent="0.35">
      <c r="C38" s="435"/>
      <c r="D38" s="435"/>
      <c r="E38" s="435"/>
      <c r="F38" s="435"/>
    </row>
    <row r="40" spans="2:10" x14ac:dyDescent="0.35">
      <c r="B40" s="441" t="s">
        <v>429</v>
      </c>
      <c r="C40" s="441"/>
      <c r="D40" s="441"/>
      <c r="E40" s="441"/>
      <c r="F40" s="442"/>
      <c r="G40" s="442"/>
    </row>
    <row r="41" spans="2:10" ht="17.25" customHeight="1" x14ac:dyDescent="0.35">
      <c r="C41" s="435" t="s">
        <v>183</v>
      </c>
      <c r="D41" s="435"/>
      <c r="E41" s="435"/>
      <c r="F41" s="435"/>
    </row>
    <row r="42" spans="2:10" x14ac:dyDescent="0.35">
      <c r="C42" s="435"/>
      <c r="D42" s="435"/>
      <c r="E42" s="435"/>
      <c r="F42" s="435"/>
      <c r="H42" s="434"/>
      <c r="I42" s="434"/>
      <c r="J42" s="434"/>
    </row>
    <row r="43" spans="2:10" ht="17.25" customHeight="1" x14ac:dyDescent="0.35">
      <c r="C43" s="435" t="s">
        <v>184</v>
      </c>
      <c r="D43" s="435"/>
      <c r="E43" s="435"/>
      <c r="F43" s="435"/>
      <c r="H43" s="434"/>
      <c r="I43" s="434"/>
      <c r="J43" s="434"/>
    </row>
    <row r="44" spans="2:10" x14ac:dyDescent="0.35">
      <c r="C44" s="435"/>
      <c r="D44" s="435"/>
      <c r="E44" s="435"/>
      <c r="F44" s="435"/>
    </row>
    <row r="45" spans="2:10" ht="17.25" customHeight="1" x14ac:dyDescent="0.35">
      <c r="C45" s="435" t="s">
        <v>185</v>
      </c>
      <c r="D45" s="435"/>
      <c r="E45" s="435"/>
      <c r="F45" s="435"/>
    </row>
    <row r="46" spans="2:10" x14ac:dyDescent="0.35">
      <c r="C46" s="435"/>
      <c r="D46" s="435"/>
      <c r="E46" s="435"/>
      <c r="F46" s="435"/>
    </row>
    <row r="47" spans="2:10" ht="17.25" customHeight="1" x14ac:dyDescent="0.35">
      <c r="C47" s="435" t="s">
        <v>186</v>
      </c>
      <c r="D47" s="435"/>
      <c r="E47" s="435"/>
      <c r="F47" s="435"/>
    </row>
    <row r="48" spans="2:10" x14ac:dyDescent="0.35">
      <c r="C48" s="435"/>
      <c r="D48" s="435"/>
      <c r="E48" s="435"/>
      <c r="F48" s="435"/>
    </row>
    <row r="50" spans="2:7" ht="17.25" customHeight="1" x14ac:dyDescent="0.35">
      <c r="B50" s="310" t="s">
        <v>430</v>
      </c>
      <c r="C50" s="310"/>
      <c r="D50" s="310"/>
      <c r="E50" s="310"/>
      <c r="F50" s="310"/>
      <c r="G50" s="310"/>
    </row>
    <row r="51" spans="2:7" x14ac:dyDescent="0.35">
      <c r="B51" s="440"/>
      <c r="C51" s="440"/>
      <c r="D51" s="440"/>
      <c r="E51" s="440"/>
      <c r="F51" s="440"/>
      <c r="G51" s="440"/>
    </row>
    <row r="52" spans="2:7" x14ac:dyDescent="0.35">
      <c r="B52" s="160"/>
      <c r="C52" s="160"/>
      <c r="D52" s="160"/>
      <c r="E52" s="160"/>
      <c r="F52" s="160"/>
      <c r="G52" s="160"/>
    </row>
    <row r="53" spans="2:7" x14ac:dyDescent="0.35">
      <c r="B53" s="96"/>
      <c r="C53" s="96"/>
      <c r="D53" s="96"/>
      <c r="E53" s="96"/>
      <c r="F53" s="96"/>
      <c r="G53" s="96"/>
    </row>
    <row r="54" spans="2:7" x14ac:dyDescent="0.35">
      <c r="B54" s="436" t="s">
        <v>187</v>
      </c>
      <c r="C54" s="437" t="s">
        <v>188</v>
      </c>
      <c r="D54" s="437"/>
      <c r="E54" s="437"/>
      <c r="F54" s="437"/>
    </row>
    <row r="55" spans="2:7" x14ac:dyDescent="0.35">
      <c r="B55" s="436"/>
    </row>
    <row r="56" spans="2:7" x14ac:dyDescent="0.35">
      <c r="B56" s="436"/>
      <c r="C56" s="438" t="s">
        <v>189</v>
      </c>
      <c r="D56" s="438"/>
      <c r="E56" s="438"/>
      <c r="F56" s="438"/>
    </row>
    <row r="57" spans="2:7" x14ac:dyDescent="0.35">
      <c r="B57" s="436"/>
    </row>
    <row r="58" spans="2:7" x14ac:dyDescent="0.35">
      <c r="B58" s="436"/>
      <c r="C58" s="437" t="s">
        <v>190</v>
      </c>
      <c r="D58" s="437"/>
      <c r="E58" s="437"/>
      <c r="F58" s="437"/>
    </row>
    <row r="59" spans="2:7" x14ac:dyDescent="0.35">
      <c r="B59" s="436"/>
    </row>
    <row r="60" spans="2:7" x14ac:dyDescent="0.35">
      <c r="B60" s="436"/>
      <c r="C60" s="438" t="s">
        <v>191</v>
      </c>
      <c r="D60" s="438"/>
      <c r="E60" s="438"/>
      <c r="F60" s="438"/>
    </row>
    <row r="61" spans="2:7" x14ac:dyDescent="0.35">
      <c r="B61" s="436"/>
    </row>
    <row r="62" spans="2:7" x14ac:dyDescent="0.35">
      <c r="B62" s="436"/>
    </row>
    <row r="63" spans="2:7" x14ac:dyDescent="0.35">
      <c r="B63" s="436"/>
    </row>
    <row r="64" spans="2:7" x14ac:dyDescent="0.35">
      <c r="B64" s="436"/>
    </row>
    <row r="65" spans="1:7" x14ac:dyDescent="0.35">
      <c r="B65" s="436"/>
      <c r="C65" s="444" t="s">
        <v>479</v>
      </c>
      <c r="D65" s="444"/>
      <c r="E65" s="444"/>
      <c r="F65" s="444"/>
    </row>
    <row r="66" spans="1:7" x14ac:dyDescent="0.35">
      <c r="B66" s="436"/>
      <c r="C66" s="296"/>
      <c r="D66" s="296"/>
      <c r="E66" s="296"/>
      <c r="F66" s="296"/>
    </row>
    <row r="67" spans="1:7" x14ac:dyDescent="0.35">
      <c r="B67" s="436"/>
    </row>
    <row r="68" spans="1:7" x14ac:dyDescent="0.35">
      <c r="B68" s="310" t="s">
        <v>333</v>
      </c>
      <c r="C68" s="310"/>
      <c r="D68" s="310"/>
      <c r="E68" s="310"/>
      <c r="F68" s="310"/>
      <c r="G68" s="310"/>
    </row>
    <row r="69" spans="1:7" x14ac:dyDescent="0.35">
      <c r="B69" s="310"/>
      <c r="C69" s="310"/>
      <c r="D69" s="310"/>
      <c r="E69" s="310"/>
      <c r="F69" s="310"/>
      <c r="G69" s="310"/>
    </row>
    <row r="71" spans="1:7" ht="32.25" customHeight="1" x14ac:dyDescent="0.35">
      <c r="B71" s="439" t="s">
        <v>488</v>
      </c>
      <c r="C71" s="439"/>
      <c r="D71" s="439"/>
      <c r="E71" s="439"/>
      <c r="F71" s="439"/>
      <c r="G71" s="439"/>
    </row>
    <row r="72" spans="1:7" x14ac:dyDescent="0.35">
      <c r="B72" s="284"/>
      <c r="C72" s="284"/>
      <c r="D72" s="284"/>
      <c r="E72" s="284"/>
      <c r="F72" s="284"/>
      <c r="G72" s="284"/>
    </row>
    <row r="74" spans="1:7" s="7" customFormat="1" x14ac:dyDescent="0.35">
      <c r="A74" s="8"/>
      <c r="B74" s="8"/>
      <c r="C74" s="8"/>
      <c r="D74" s="8"/>
      <c r="E74" s="8"/>
      <c r="F74" s="8"/>
      <c r="G74" s="8"/>
    </row>
    <row r="75" spans="1:7" s="7" customFormat="1" x14ac:dyDescent="0.35">
      <c r="A75" s="8"/>
      <c r="B75" s="8"/>
      <c r="C75" s="8"/>
      <c r="D75" s="8"/>
      <c r="E75" s="8"/>
      <c r="F75" s="8"/>
      <c r="G75" s="8"/>
    </row>
    <row r="76" spans="1:7" s="7" customFormat="1" x14ac:dyDescent="0.35">
      <c r="A76" s="8"/>
      <c r="B76" s="8"/>
      <c r="C76" s="8"/>
      <c r="D76" s="8"/>
      <c r="E76" s="8"/>
      <c r="F76" s="8"/>
      <c r="G76" s="8"/>
    </row>
    <row r="77" spans="1:7" s="7" customFormat="1" x14ac:dyDescent="0.35">
      <c r="A77" s="8"/>
      <c r="B77" s="8"/>
      <c r="C77" s="8"/>
      <c r="D77" s="8"/>
      <c r="E77" s="8"/>
      <c r="F77" s="8"/>
      <c r="G77" s="8"/>
    </row>
  </sheetData>
  <sheetProtection password="9E21" sheet="1" objects="1" scenarios="1"/>
  <mergeCells count="26">
    <mergeCell ref="B4:G4"/>
    <mergeCell ref="B7:G8"/>
    <mergeCell ref="B9:G10"/>
    <mergeCell ref="B71:G71"/>
    <mergeCell ref="B50:G51"/>
    <mergeCell ref="C29:F30"/>
    <mergeCell ref="C31:F32"/>
    <mergeCell ref="B40:G40"/>
    <mergeCell ref="B6:G6"/>
    <mergeCell ref="C33:F34"/>
    <mergeCell ref="C35:F36"/>
    <mergeCell ref="C37:F38"/>
    <mergeCell ref="B11:G11"/>
    <mergeCell ref="B27:G27"/>
    <mergeCell ref="C65:F65"/>
    <mergeCell ref="H42:J43"/>
    <mergeCell ref="B68:G69"/>
    <mergeCell ref="C47:F48"/>
    <mergeCell ref="B54:B67"/>
    <mergeCell ref="C54:F54"/>
    <mergeCell ref="C56:F56"/>
    <mergeCell ref="C58:F58"/>
    <mergeCell ref="C60:F60"/>
    <mergeCell ref="C45:F46"/>
    <mergeCell ref="C41:F42"/>
    <mergeCell ref="C43:F44"/>
  </mergeCells>
  <pageMargins left="0.7" right="0.7" top="0.75" bottom="0.75" header="0.3" footer="0.3"/>
  <pageSetup paperSize="9" scale="9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242"/>
  <sheetViews>
    <sheetView showGridLines="0" topLeftCell="A40" workbookViewId="0">
      <selection activeCell="F37" sqref="F37:J37"/>
    </sheetView>
  </sheetViews>
  <sheetFormatPr baseColWidth="10" defaultColWidth="11" defaultRowHeight="12.75" x14ac:dyDescent="0.35"/>
  <cols>
    <col min="1" max="1" width="11" style="147"/>
    <col min="2" max="4" width="11" style="146"/>
    <col min="5" max="5" width="13.375" style="146" customWidth="1"/>
    <col min="6" max="10" width="11" style="148"/>
    <col min="11" max="34" width="11" style="149"/>
    <col min="35" max="16384" width="11" style="146"/>
  </cols>
  <sheetData>
    <row r="1" spans="1:41" x14ac:dyDescent="0.35">
      <c r="A1" s="146"/>
    </row>
    <row r="2" spans="1:41" x14ac:dyDescent="0.35">
      <c r="A2" s="146"/>
    </row>
    <row r="3" spans="1:41" x14ac:dyDescent="0.35">
      <c r="A3" s="146"/>
    </row>
    <row r="4" spans="1:41" x14ac:dyDescent="0.35">
      <c r="A4" s="146"/>
    </row>
    <row r="5" spans="1:41" x14ac:dyDescent="0.35">
      <c r="A5" s="146"/>
    </row>
    <row r="6" spans="1:41" x14ac:dyDescent="0.35">
      <c r="A6" s="146"/>
    </row>
    <row r="7" spans="1:41" ht="42.75" customHeight="1" x14ac:dyDescent="0.35">
      <c r="A7" s="146"/>
      <c r="B7" s="474" t="s">
        <v>230</v>
      </c>
      <c r="C7" s="475"/>
      <c r="D7" s="475"/>
      <c r="E7" s="475"/>
      <c r="F7" s="475"/>
      <c r="G7" s="475"/>
      <c r="H7" s="475"/>
      <c r="I7" s="475"/>
      <c r="J7" s="475"/>
    </row>
    <row r="8" spans="1:41" ht="17.25" x14ac:dyDescent="0.35">
      <c r="A8" s="146"/>
      <c r="B8" s="153"/>
      <c r="C8" s="108"/>
      <c r="D8" s="108"/>
      <c r="E8" s="108"/>
      <c r="F8" s="108"/>
      <c r="G8" s="108"/>
      <c r="H8" s="108"/>
      <c r="I8" s="108"/>
      <c r="J8" s="108"/>
    </row>
    <row r="9" spans="1:41" s="149" customFormat="1" ht="13.5" thickBot="1" x14ac:dyDescent="0.4"/>
    <row r="10" spans="1:41" s="144" customFormat="1" x14ac:dyDescent="0.35">
      <c r="A10" s="146"/>
      <c r="B10" s="485" t="s">
        <v>231</v>
      </c>
      <c r="C10" s="486"/>
      <c r="D10" s="486"/>
      <c r="E10" s="487"/>
      <c r="F10" s="491" t="s">
        <v>55</v>
      </c>
      <c r="G10" s="492"/>
      <c r="H10" s="492"/>
      <c r="I10" s="492"/>
      <c r="J10" s="493"/>
      <c r="K10" s="149"/>
      <c r="L10" s="149"/>
      <c r="M10" s="149"/>
      <c r="N10" s="150">
        <v>36</v>
      </c>
      <c r="O10" s="150">
        <v>52</v>
      </c>
      <c r="P10" s="150">
        <v>64</v>
      </c>
      <c r="Q10" s="150">
        <v>60</v>
      </c>
      <c r="R10" s="150">
        <v>40</v>
      </c>
      <c r="S10" s="149"/>
      <c r="T10" s="149" t="s">
        <v>56</v>
      </c>
      <c r="U10" s="149"/>
      <c r="V10" s="149"/>
      <c r="W10" s="149"/>
      <c r="X10" s="149"/>
      <c r="Y10" s="149"/>
      <c r="Z10" s="149"/>
      <c r="AA10" s="149"/>
      <c r="AB10" s="149"/>
      <c r="AC10" s="149"/>
      <c r="AD10" s="149"/>
      <c r="AE10" s="149"/>
      <c r="AF10" s="149"/>
      <c r="AG10" s="149"/>
      <c r="AH10" s="149"/>
      <c r="AL10" s="142"/>
      <c r="AM10" s="142"/>
      <c r="AN10" s="142"/>
      <c r="AO10" s="142"/>
    </row>
    <row r="11" spans="1:41" s="144" customFormat="1" x14ac:dyDescent="0.35">
      <c r="A11" s="146"/>
      <c r="B11" s="488"/>
      <c r="C11" s="489"/>
      <c r="D11" s="489"/>
      <c r="E11" s="490"/>
      <c r="F11" s="169">
        <v>0</v>
      </c>
      <c r="G11" s="169">
        <v>1</v>
      </c>
      <c r="H11" s="169">
        <v>2</v>
      </c>
      <c r="I11" s="169">
        <v>3</v>
      </c>
      <c r="J11" s="170">
        <v>4</v>
      </c>
      <c r="K11" s="149"/>
      <c r="L11" s="149"/>
      <c r="M11" s="149"/>
      <c r="N11" s="152" t="s">
        <v>57</v>
      </c>
      <c r="O11" s="152" t="s">
        <v>58</v>
      </c>
      <c r="P11" s="152" t="s">
        <v>59</v>
      </c>
      <c r="Q11" s="152" t="s">
        <v>60</v>
      </c>
      <c r="R11" s="152" t="s">
        <v>61</v>
      </c>
      <c r="S11" s="149"/>
      <c r="T11" s="149"/>
      <c r="U11" s="149"/>
      <c r="V11" s="149"/>
      <c r="W11" s="149"/>
      <c r="X11" s="149"/>
      <c r="Y11" s="149"/>
      <c r="Z11" s="149"/>
      <c r="AA11" s="149"/>
      <c r="AB11" s="149"/>
      <c r="AC11" s="149"/>
      <c r="AD11" s="149"/>
      <c r="AE11" s="149"/>
      <c r="AF11" s="149"/>
      <c r="AG11" s="149"/>
      <c r="AH11" s="149"/>
      <c r="AL11" s="142"/>
      <c r="AM11" s="142"/>
      <c r="AN11" s="142"/>
      <c r="AO11" s="142"/>
    </row>
    <row r="12" spans="1:41" s="144" customFormat="1" ht="23.25" customHeight="1" x14ac:dyDescent="0.35">
      <c r="A12" s="146"/>
      <c r="B12" s="476" t="s">
        <v>232</v>
      </c>
      <c r="C12" s="477"/>
      <c r="D12" s="477"/>
      <c r="E12" s="478"/>
      <c r="F12" s="140"/>
      <c r="G12" s="140"/>
      <c r="H12" s="140"/>
      <c r="I12" s="140"/>
      <c r="J12" s="141"/>
      <c r="K12" s="149"/>
      <c r="L12" s="149"/>
      <c r="M12" s="149"/>
      <c r="N12" s="150"/>
      <c r="O12" s="150"/>
      <c r="P12" s="150"/>
      <c r="Q12" s="150" t="e">
        <f>+SUM(U12:Y12)</f>
        <v>#REF!</v>
      </c>
      <c r="R12" s="150"/>
      <c r="S12" s="149"/>
      <c r="T12" s="150" t="e">
        <f>+SUM(U12:Y12)</f>
        <v>#REF!</v>
      </c>
      <c r="U12" s="149" t="e">
        <f>+IF($AF12&gt;1,#REF!,IF($AF12&lt;1,#REF!,F$11))</f>
        <v>#REF!</v>
      </c>
      <c r="V12" s="149">
        <f>+IF(G12=$U$11,0,G$11)</f>
        <v>0</v>
      </c>
      <c r="W12" s="149">
        <f>+IF(H12=$U$11,0,H$11)</f>
        <v>0</v>
      </c>
      <c r="X12" s="149">
        <f>+IF(I12=$U$11,0,I$11)</f>
        <v>0</v>
      </c>
      <c r="Y12" s="149">
        <f>+IF(J12=$U$11,0,J$11)</f>
        <v>0</v>
      </c>
      <c r="Z12" s="149"/>
      <c r="AA12" s="149">
        <f>+IF(F12=$U$11,0,1)</f>
        <v>0</v>
      </c>
      <c r="AB12" s="149">
        <f>+IF(G12=$U$11,0,1)</f>
        <v>0</v>
      </c>
      <c r="AC12" s="149">
        <f>+IF(H12=$U$11,0,1)</f>
        <v>0</v>
      </c>
      <c r="AD12" s="149">
        <f>+IF(I12=$U$11,0,1)</f>
        <v>0</v>
      </c>
      <c r="AE12" s="149">
        <f>+IF(J12=$U$11,0,1)</f>
        <v>0</v>
      </c>
      <c r="AF12" s="149">
        <f>SUM(AA12:AE12)</f>
        <v>0</v>
      </c>
      <c r="AG12" s="149"/>
      <c r="AH12" s="149" t="e">
        <f>+SUM(U12:Y12)</f>
        <v>#REF!</v>
      </c>
      <c r="AJ12" s="143"/>
      <c r="AK12" s="143"/>
      <c r="AL12" s="143"/>
      <c r="AM12" s="143"/>
      <c r="AN12" s="143"/>
      <c r="AO12" s="143"/>
    </row>
    <row r="13" spans="1:41" s="144" customFormat="1" ht="22.5" customHeight="1" x14ac:dyDescent="0.35">
      <c r="A13" s="146"/>
      <c r="B13" s="476" t="s">
        <v>233</v>
      </c>
      <c r="C13" s="477"/>
      <c r="D13" s="477"/>
      <c r="E13" s="478"/>
      <c r="F13" s="140"/>
      <c r="G13" s="140"/>
      <c r="H13" s="140"/>
      <c r="I13" s="140"/>
      <c r="J13" s="141"/>
      <c r="K13" s="149"/>
      <c r="L13" s="149"/>
      <c r="M13" s="149"/>
      <c r="N13" s="150"/>
      <c r="O13" s="150"/>
      <c r="P13" s="150"/>
      <c r="Q13" s="150"/>
      <c r="R13" s="150" t="e">
        <f>+T13</f>
        <v>#REF!</v>
      </c>
      <c r="S13" s="149"/>
      <c r="T13" s="150" t="e">
        <f t="shared" ref="T13:T36" si="0">+SUM(U13:Y13)</f>
        <v>#REF!</v>
      </c>
      <c r="U13" s="149" t="e">
        <f>+IF($AF13&gt;1,#REF!,IF($AF13&lt;1,#REF!,F$11))</f>
        <v>#REF!</v>
      </c>
      <c r="V13" s="149">
        <f t="shared" ref="V13:Y36" si="1">+IF(G13=$U$11,0,G$11)</f>
        <v>0</v>
      </c>
      <c r="W13" s="149">
        <f t="shared" si="1"/>
        <v>0</v>
      </c>
      <c r="X13" s="149">
        <f t="shared" si="1"/>
        <v>0</v>
      </c>
      <c r="Y13" s="149">
        <f t="shared" si="1"/>
        <v>0</v>
      </c>
      <c r="Z13" s="149"/>
      <c r="AA13" s="149">
        <f t="shared" ref="AA13:AE36" si="2">+IF(F13=$U$11,0,1)</f>
        <v>0</v>
      </c>
      <c r="AB13" s="149">
        <f t="shared" si="2"/>
        <v>0</v>
      </c>
      <c r="AC13" s="149">
        <f t="shared" si="2"/>
        <v>0</v>
      </c>
      <c r="AD13" s="149">
        <f t="shared" si="2"/>
        <v>0</v>
      </c>
      <c r="AE13" s="149">
        <f t="shared" si="2"/>
        <v>0</v>
      </c>
      <c r="AF13" s="149">
        <f t="shared" ref="AF13:AF36" si="3">SUM(AA13:AE13)</f>
        <v>0</v>
      </c>
      <c r="AG13" s="149"/>
      <c r="AH13" s="149" t="e">
        <f t="shared" ref="AH13:AH36" si="4">+SUM(U13:Y13)</f>
        <v>#REF!</v>
      </c>
      <c r="AJ13" s="143"/>
      <c r="AK13" s="143"/>
      <c r="AL13" s="143"/>
      <c r="AM13" s="143"/>
      <c r="AN13" s="143"/>
      <c r="AO13" s="143"/>
    </row>
    <row r="14" spans="1:41" s="144" customFormat="1" ht="24.75" customHeight="1" x14ac:dyDescent="0.35">
      <c r="A14" s="146"/>
      <c r="B14" s="476" t="s">
        <v>234</v>
      </c>
      <c r="C14" s="477"/>
      <c r="D14" s="477"/>
      <c r="E14" s="478"/>
      <c r="F14" s="140"/>
      <c r="G14" s="140"/>
      <c r="H14" s="140"/>
      <c r="I14" s="140"/>
      <c r="J14" s="141"/>
      <c r="K14" s="149"/>
      <c r="L14" s="149"/>
      <c r="M14" s="149"/>
      <c r="N14" s="150"/>
      <c r="O14" s="150"/>
      <c r="P14" s="150"/>
      <c r="Q14" s="150" t="e">
        <f>+T14</f>
        <v>#REF!</v>
      </c>
      <c r="R14" s="150"/>
      <c r="S14" s="149"/>
      <c r="T14" s="150" t="e">
        <f t="shared" si="0"/>
        <v>#REF!</v>
      </c>
      <c r="U14" s="149" t="e">
        <f>+IF($AF14&gt;1,#REF!,IF($AF14&lt;1,#REF!,F$11))</f>
        <v>#REF!</v>
      </c>
      <c r="V14" s="149">
        <f t="shared" si="1"/>
        <v>0</v>
      </c>
      <c r="W14" s="149">
        <f t="shared" si="1"/>
        <v>0</v>
      </c>
      <c r="X14" s="149">
        <f t="shared" si="1"/>
        <v>0</v>
      </c>
      <c r="Y14" s="149">
        <f t="shared" si="1"/>
        <v>0</v>
      </c>
      <c r="Z14" s="149"/>
      <c r="AA14" s="149">
        <f t="shared" si="2"/>
        <v>0</v>
      </c>
      <c r="AB14" s="149">
        <f t="shared" si="2"/>
        <v>0</v>
      </c>
      <c r="AC14" s="149">
        <f t="shared" si="2"/>
        <v>0</v>
      </c>
      <c r="AD14" s="149">
        <f t="shared" si="2"/>
        <v>0</v>
      </c>
      <c r="AE14" s="149">
        <f t="shared" si="2"/>
        <v>0</v>
      </c>
      <c r="AF14" s="149">
        <f t="shared" si="3"/>
        <v>0</v>
      </c>
      <c r="AG14" s="149"/>
      <c r="AH14" s="149" t="e">
        <f t="shared" si="4"/>
        <v>#REF!</v>
      </c>
      <c r="AJ14" s="143"/>
      <c r="AK14" s="143"/>
      <c r="AL14" s="143"/>
      <c r="AM14" s="143"/>
      <c r="AN14" s="143"/>
      <c r="AO14" s="143"/>
    </row>
    <row r="15" spans="1:41" s="144" customFormat="1" ht="39" customHeight="1" x14ac:dyDescent="0.35">
      <c r="A15" s="146"/>
      <c r="B15" s="476" t="s">
        <v>235</v>
      </c>
      <c r="C15" s="477"/>
      <c r="D15" s="477"/>
      <c r="E15" s="478"/>
      <c r="F15" s="140"/>
      <c r="G15" s="140"/>
      <c r="H15" s="140"/>
      <c r="I15" s="140"/>
      <c r="J15" s="141"/>
      <c r="K15" s="149"/>
      <c r="L15" s="149"/>
      <c r="M15" s="149"/>
      <c r="N15" s="150"/>
      <c r="O15" s="150" t="e">
        <f>+T15</f>
        <v>#REF!</v>
      </c>
      <c r="P15" s="150"/>
      <c r="Q15" s="150"/>
      <c r="R15" s="150"/>
      <c r="S15" s="149"/>
      <c r="T15" s="150" t="e">
        <f t="shared" si="0"/>
        <v>#REF!</v>
      </c>
      <c r="U15" s="149" t="e">
        <f>+IF($AF15&gt;1,#REF!,IF($AF15&lt;1,#REF!,F$11))</f>
        <v>#REF!</v>
      </c>
      <c r="V15" s="149">
        <f t="shared" si="1"/>
        <v>0</v>
      </c>
      <c r="W15" s="149">
        <f t="shared" si="1"/>
        <v>0</v>
      </c>
      <c r="X15" s="149">
        <f t="shared" si="1"/>
        <v>0</v>
      </c>
      <c r="Y15" s="149">
        <f t="shared" si="1"/>
        <v>0</v>
      </c>
      <c r="Z15" s="149"/>
      <c r="AA15" s="149">
        <f t="shared" si="2"/>
        <v>0</v>
      </c>
      <c r="AB15" s="149">
        <f t="shared" si="2"/>
        <v>0</v>
      </c>
      <c r="AC15" s="149">
        <f t="shared" si="2"/>
        <v>0</v>
      </c>
      <c r="AD15" s="149">
        <f t="shared" si="2"/>
        <v>0</v>
      </c>
      <c r="AE15" s="149">
        <f t="shared" si="2"/>
        <v>0</v>
      </c>
      <c r="AF15" s="149">
        <f t="shared" si="3"/>
        <v>0</v>
      </c>
      <c r="AG15" s="149"/>
      <c r="AH15" s="149" t="e">
        <f t="shared" si="4"/>
        <v>#REF!</v>
      </c>
      <c r="AJ15" s="143"/>
      <c r="AK15" s="143"/>
      <c r="AL15" s="143"/>
      <c r="AM15" s="143"/>
      <c r="AN15" s="143"/>
      <c r="AO15" s="143"/>
    </row>
    <row r="16" spans="1:41" s="144" customFormat="1" ht="15.75" customHeight="1" x14ac:dyDescent="0.35">
      <c r="A16" s="146"/>
      <c r="B16" s="476" t="s">
        <v>236</v>
      </c>
      <c r="C16" s="477"/>
      <c r="D16" s="477"/>
      <c r="E16" s="478"/>
      <c r="F16" s="140"/>
      <c r="G16" s="140"/>
      <c r="H16" s="140"/>
      <c r="I16" s="140"/>
      <c r="J16" s="141"/>
      <c r="K16" s="149"/>
      <c r="L16" s="149"/>
      <c r="M16" s="149"/>
      <c r="N16" s="150"/>
      <c r="O16" s="150" t="e">
        <f>+T16</f>
        <v>#REF!</v>
      </c>
      <c r="P16" s="150"/>
      <c r="Q16" s="150"/>
      <c r="R16" s="150"/>
      <c r="S16" s="149"/>
      <c r="T16" s="150" t="e">
        <f t="shared" si="0"/>
        <v>#REF!</v>
      </c>
      <c r="U16" s="149" t="e">
        <f>+IF($AF16&gt;1,#REF!,IF($AF16&lt;1,#REF!,F$11))</f>
        <v>#REF!</v>
      </c>
      <c r="V16" s="149">
        <f t="shared" si="1"/>
        <v>0</v>
      </c>
      <c r="W16" s="149">
        <f t="shared" si="1"/>
        <v>0</v>
      </c>
      <c r="X16" s="149">
        <f t="shared" si="1"/>
        <v>0</v>
      </c>
      <c r="Y16" s="149">
        <f t="shared" si="1"/>
        <v>0</v>
      </c>
      <c r="Z16" s="149"/>
      <c r="AA16" s="149">
        <f t="shared" si="2"/>
        <v>0</v>
      </c>
      <c r="AB16" s="149">
        <f t="shared" si="2"/>
        <v>0</v>
      </c>
      <c r="AC16" s="149">
        <f t="shared" si="2"/>
        <v>0</v>
      </c>
      <c r="AD16" s="149">
        <f t="shared" si="2"/>
        <v>0</v>
      </c>
      <c r="AE16" s="149">
        <f t="shared" si="2"/>
        <v>0</v>
      </c>
      <c r="AF16" s="149">
        <f t="shared" si="3"/>
        <v>0</v>
      </c>
      <c r="AG16" s="149"/>
      <c r="AH16" s="149" t="e">
        <f t="shared" si="4"/>
        <v>#REF!</v>
      </c>
      <c r="AJ16" s="143"/>
      <c r="AK16" s="143"/>
      <c r="AL16" s="143"/>
      <c r="AM16" s="143"/>
      <c r="AN16" s="143"/>
      <c r="AO16" s="143"/>
    </row>
    <row r="17" spans="1:34" s="144" customFormat="1" ht="33.75" customHeight="1" x14ac:dyDescent="0.35">
      <c r="A17" s="146"/>
      <c r="B17" s="476" t="s">
        <v>237</v>
      </c>
      <c r="C17" s="477"/>
      <c r="D17" s="477"/>
      <c r="E17" s="478"/>
      <c r="F17" s="140"/>
      <c r="G17" s="140"/>
      <c r="H17" s="140"/>
      <c r="I17" s="140"/>
      <c r="J17" s="141"/>
      <c r="K17" s="149"/>
      <c r="L17" s="149"/>
      <c r="M17" s="149"/>
      <c r="N17" s="150" t="e">
        <f>+T17</f>
        <v>#REF!</v>
      </c>
      <c r="O17" s="150"/>
      <c r="P17" s="150"/>
      <c r="Q17" s="150"/>
      <c r="R17" s="150"/>
      <c r="S17" s="149"/>
      <c r="T17" s="150" t="e">
        <f t="shared" si="0"/>
        <v>#REF!</v>
      </c>
      <c r="U17" s="149" t="e">
        <f>+IF($AF17&gt;1,#REF!,IF($AF17&lt;1,#REF!,F$11))</f>
        <v>#REF!</v>
      </c>
      <c r="V17" s="149">
        <f t="shared" si="1"/>
        <v>0</v>
      </c>
      <c r="W17" s="149">
        <f t="shared" si="1"/>
        <v>0</v>
      </c>
      <c r="X17" s="149">
        <f t="shared" si="1"/>
        <v>0</v>
      </c>
      <c r="Y17" s="149">
        <f t="shared" si="1"/>
        <v>0</v>
      </c>
      <c r="Z17" s="149"/>
      <c r="AA17" s="149">
        <f t="shared" si="2"/>
        <v>0</v>
      </c>
      <c r="AB17" s="149">
        <f t="shared" si="2"/>
        <v>0</v>
      </c>
      <c r="AC17" s="149">
        <f t="shared" si="2"/>
        <v>0</v>
      </c>
      <c r="AD17" s="149">
        <f t="shared" si="2"/>
        <v>0</v>
      </c>
      <c r="AE17" s="149">
        <f t="shared" si="2"/>
        <v>0</v>
      </c>
      <c r="AF17" s="149">
        <f t="shared" si="3"/>
        <v>0</v>
      </c>
      <c r="AG17" s="149"/>
      <c r="AH17" s="149" t="e">
        <f t="shared" si="4"/>
        <v>#REF!</v>
      </c>
    </row>
    <row r="18" spans="1:34" s="144" customFormat="1" ht="38.25" customHeight="1" x14ac:dyDescent="0.35">
      <c r="A18" s="146"/>
      <c r="B18" s="476" t="s">
        <v>238</v>
      </c>
      <c r="C18" s="477"/>
      <c r="D18" s="477"/>
      <c r="E18" s="478"/>
      <c r="F18" s="140"/>
      <c r="G18" s="140"/>
      <c r="H18" s="140"/>
      <c r="I18" s="140"/>
      <c r="J18" s="141"/>
      <c r="K18" s="149"/>
      <c r="L18" s="149"/>
      <c r="M18" s="149"/>
      <c r="N18" s="150"/>
      <c r="O18" s="150"/>
      <c r="P18" s="150"/>
      <c r="Q18" s="150" t="e">
        <f>+T18</f>
        <v>#REF!</v>
      </c>
      <c r="R18" s="150"/>
      <c r="S18" s="149"/>
      <c r="T18" s="150" t="e">
        <f t="shared" si="0"/>
        <v>#REF!</v>
      </c>
      <c r="U18" s="149" t="e">
        <f>+IF($AF18&gt;1,#REF!,IF($AF18&lt;1,#REF!,F$11))</f>
        <v>#REF!</v>
      </c>
      <c r="V18" s="149">
        <f t="shared" si="1"/>
        <v>0</v>
      </c>
      <c r="W18" s="149">
        <f t="shared" si="1"/>
        <v>0</v>
      </c>
      <c r="X18" s="149">
        <f t="shared" si="1"/>
        <v>0</v>
      </c>
      <c r="Y18" s="149">
        <f t="shared" si="1"/>
        <v>0</v>
      </c>
      <c r="Z18" s="149"/>
      <c r="AA18" s="149">
        <f t="shared" si="2"/>
        <v>0</v>
      </c>
      <c r="AB18" s="149">
        <f t="shared" si="2"/>
        <v>0</v>
      </c>
      <c r="AC18" s="149">
        <f t="shared" si="2"/>
        <v>0</v>
      </c>
      <c r="AD18" s="149">
        <f t="shared" si="2"/>
        <v>0</v>
      </c>
      <c r="AE18" s="149">
        <f t="shared" si="2"/>
        <v>0</v>
      </c>
      <c r="AF18" s="149">
        <f t="shared" si="3"/>
        <v>0</v>
      </c>
      <c r="AG18" s="149"/>
      <c r="AH18" s="149" t="e">
        <f t="shared" si="4"/>
        <v>#REF!</v>
      </c>
    </row>
    <row r="19" spans="1:34" s="144" customFormat="1" ht="29.25" customHeight="1" x14ac:dyDescent="0.35">
      <c r="A19" s="146"/>
      <c r="B19" s="476" t="s">
        <v>239</v>
      </c>
      <c r="C19" s="477"/>
      <c r="D19" s="477"/>
      <c r="E19" s="478"/>
      <c r="F19" s="140"/>
      <c r="G19" s="140"/>
      <c r="H19" s="140"/>
      <c r="I19" s="140"/>
      <c r="J19" s="141"/>
      <c r="K19" s="149"/>
      <c r="L19" s="149"/>
      <c r="M19" s="149"/>
      <c r="N19" s="150"/>
      <c r="O19" s="150"/>
      <c r="P19" s="150" t="e">
        <f t="shared" ref="P19:P33" si="5">+T19</f>
        <v>#REF!</v>
      </c>
      <c r="Q19" s="150"/>
      <c r="R19" s="150"/>
      <c r="S19" s="149"/>
      <c r="T19" s="150" t="e">
        <f t="shared" si="0"/>
        <v>#REF!</v>
      </c>
      <c r="U19" s="149" t="e">
        <f>+IF($AF19&gt;1,#REF!,IF($AF19&lt;1,#REF!,F$11))</f>
        <v>#REF!</v>
      </c>
      <c r="V19" s="149">
        <f t="shared" si="1"/>
        <v>0</v>
      </c>
      <c r="W19" s="149">
        <f t="shared" si="1"/>
        <v>0</v>
      </c>
      <c r="X19" s="149">
        <f t="shared" si="1"/>
        <v>0</v>
      </c>
      <c r="Y19" s="149">
        <f t="shared" si="1"/>
        <v>0</v>
      </c>
      <c r="Z19" s="149"/>
      <c r="AA19" s="149">
        <f t="shared" si="2"/>
        <v>0</v>
      </c>
      <c r="AB19" s="149">
        <f t="shared" si="2"/>
        <v>0</v>
      </c>
      <c r="AC19" s="149">
        <f t="shared" si="2"/>
        <v>0</v>
      </c>
      <c r="AD19" s="149">
        <f t="shared" si="2"/>
        <v>0</v>
      </c>
      <c r="AE19" s="149">
        <f t="shared" si="2"/>
        <v>0</v>
      </c>
      <c r="AF19" s="149">
        <f t="shared" si="3"/>
        <v>0</v>
      </c>
      <c r="AG19" s="149"/>
      <c r="AH19" s="149" t="e">
        <f t="shared" si="4"/>
        <v>#REF!</v>
      </c>
    </row>
    <row r="20" spans="1:34" s="144" customFormat="1" ht="38.25" customHeight="1" x14ac:dyDescent="0.35">
      <c r="A20" s="146"/>
      <c r="B20" s="476" t="s">
        <v>240</v>
      </c>
      <c r="C20" s="477"/>
      <c r="D20" s="477"/>
      <c r="E20" s="478"/>
      <c r="F20" s="140"/>
      <c r="G20" s="140"/>
      <c r="H20" s="140"/>
      <c r="I20" s="140"/>
      <c r="J20" s="141"/>
      <c r="K20" s="149"/>
      <c r="L20" s="149"/>
      <c r="M20" s="149"/>
      <c r="N20" s="150"/>
      <c r="O20" s="150"/>
      <c r="P20" s="150" t="e">
        <f t="shared" si="5"/>
        <v>#REF!</v>
      </c>
      <c r="Q20" s="150"/>
      <c r="R20" s="150"/>
      <c r="S20" s="149"/>
      <c r="T20" s="150" t="e">
        <f t="shared" si="0"/>
        <v>#REF!</v>
      </c>
      <c r="U20" s="149" t="e">
        <f>+IF($AF20&gt;1,#REF!,IF($AF20&lt;1,#REF!,F$11))</f>
        <v>#REF!</v>
      </c>
      <c r="V20" s="149">
        <f t="shared" si="1"/>
        <v>0</v>
      </c>
      <c r="W20" s="149">
        <f t="shared" si="1"/>
        <v>0</v>
      </c>
      <c r="X20" s="149">
        <f t="shared" si="1"/>
        <v>0</v>
      </c>
      <c r="Y20" s="149">
        <f t="shared" si="1"/>
        <v>0</v>
      </c>
      <c r="Z20" s="149"/>
      <c r="AA20" s="149">
        <f t="shared" si="2"/>
        <v>0</v>
      </c>
      <c r="AB20" s="149">
        <f t="shared" si="2"/>
        <v>0</v>
      </c>
      <c r="AC20" s="149">
        <f t="shared" si="2"/>
        <v>0</v>
      </c>
      <c r="AD20" s="149">
        <f t="shared" si="2"/>
        <v>0</v>
      </c>
      <c r="AE20" s="149">
        <f t="shared" si="2"/>
        <v>0</v>
      </c>
      <c r="AF20" s="149">
        <f t="shared" si="3"/>
        <v>0</v>
      </c>
      <c r="AG20" s="149"/>
      <c r="AH20" s="149" t="e">
        <f t="shared" si="4"/>
        <v>#REF!</v>
      </c>
    </row>
    <row r="21" spans="1:34" s="144" customFormat="1" ht="27" customHeight="1" x14ac:dyDescent="0.35">
      <c r="A21" s="146"/>
      <c r="B21" s="476" t="s">
        <v>241</v>
      </c>
      <c r="C21" s="477"/>
      <c r="D21" s="477"/>
      <c r="E21" s="478"/>
      <c r="F21" s="140"/>
      <c r="G21" s="140"/>
      <c r="H21" s="140"/>
      <c r="I21" s="140"/>
      <c r="J21" s="141"/>
      <c r="K21" s="149"/>
      <c r="L21" s="149"/>
      <c r="M21" s="149"/>
      <c r="N21" s="150" t="e">
        <f>+T21</f>
        <v>#REF!</v>
      </c>
      <c r="O21" s="150" t="e">
        <f>+T21</f>
        <v>#REF!</v>
      </c>
      <c r="P21" s="150" t="e">
        <f t="shared" si="5"/>
        <v>#REF!</v>
      </c>
      <c r="Q21" s="150" t="e">
        <f>+T21</f>
        <v>#REF!</v>
      </c>
      <c r="R21" s="150" t="e">
        <f>+T21</f>
        <v>#REF!</v>
      </c>
      <c r="S21" s="149"/>
      <c r="T21" s="150" t="e">
        <f t="shared" si="0"/>
        <v>#REF!</v>
      </c>
      <c r="U21" s="149" t="e">
        <f>+IF($AF21&gt;1,#REF!,IF($AF21&lt;1,#REF!,F$11))</f>
        <v>#REF!</v>
      </c>
      <c r="V21" s="149">
        <f t="shared" si="1"/>
        <v>0</v>
      </c>
      <c r="W21" s="149">
        <f t="shared" si="1"/>
        <v>0</v>
      </c>
      <c r="X21" s="149">
        <f t="shared" si="1"/>
        <v>0</v>
      </c>
      <c r="Y21" s="149">
        <f t="shared" si="1"/>
        <v>0</v>
      </c>
      <c r="Z21" s="149"/>
      <c r="AA21" s="149">
        <f t="shared" si="2"/>
        <v>0</v>
      </c>
      <c r="AB21" s="149">
        <f t="shared" si="2"/>
        <v>0</v>
      </c>
      <c r="AC21" s="149">
        <f t="shared" si="2"/>
        <v>0</v>
      </c>
      <c r="AD21" s="149">
        <f t="shared" si="2"/>
        <v>0</v>
      </c>
      <c r="AE21" s="149">
        <f t="shared" si="2"/>
        <v>0</v>
      </c>
      <c r="AF21" s="149">
        <f t="shared" si="3"/>
        <v>0</v>
      </c>
      <c r="AG21" s="149"/>
      <c r="AH21" s="149" t="e">
        <f t="shared" si="4"/>
        <v>#REF!</v>
      </c>
    </row>
    <row r="22" spans="1:34" s="144" customFormat="1" ht="23.25" customHeight="1" x14ac:dyDescent="0.35">
      <c r="A22" s="146"/>
      <c r="B22" s="476" t="s">
        <v>242</v>
      </c>
      <c r="C22" s="477"/>
      <c r="D22" s="477"/>
      <c r="E22" s="478"/>
      <c r="F22" s="140"/>
      <c r="G22" s="140"/>
      <c r="H22" s="140"/>
      <c r="I22" s="140"/>
      <c r="J22" s="141"/>
      <c r="K22" s="149"/>
      <c r="L22" s="149"/>
      <c r="M22" s="149"/>
      <c r="N22" s="150" t="e">
        <f>+T22</f>
        <v>#REF!</v>
      </c>
      <c r="O22" s="150" t="e">
        <f>+T22</f>
        <v>#REF!</v>
      </c>
      <c r="P22" s="150" t="e">
        <f t="shared" si="5"/>
        <v>#REF!</v>
      </c>
      <c r="Q22" s="150"/>
      <c r="R22" s="150" t="e">
        <f>+T22</f>
        <v>#REF!</v>
      </c>
      <c r="S22" s="149"/>
      <c r="T22" s="150" t="e">
        <f t="shared" si="0"/>
        <v>#REF!</v>
      </c>
      <c r="U22" s="149" t="e">
        <f>+IF($AF22&gt;1,#REF!,IF($AF22&lt;1,#REF!,F$11))</f>
        <v>#REF!</v>
      </c>
      <c r="V22" s="149">
        <f t="shared" si="1"/>
        <v>0</v>
      </c>
      <c r="W22" s="149">
        <f t="shared" si="1"/>
        <v>0</v>
      </c>
      <c r="X22" s="149">
        <f t="shared" si="1"/>
        <v>0</v>
      </c>
      <c r="Y22" s="149">
        <f t="shared" si="1"/>
        <v>0</v>
      </c>
      <c r="Z22" s="149"/>
      <c r="AA22" s="149">
        <f t="shared" si="2"/>
        <v>0</v>
      </c>
      <c r="AB22" s="149">
        <f t="shared" si="2"/>
        <v>0</v>
      </c>
      <c r="AC22" s="149">
        <f t="shared" si="2"/>
        <v>0</v>
      </c>
      <c r="AD22" s="149">
        <f t="shared" si="2"/>
        <v>0</v>
      </c>
      <c r="AE22" s="149">
        <f t="shared" si="2"/>
        <v>0</v>
      </c>
      <c r="AF22" s="149">
        <f t="shared" si="3"/>
        <v>0</v>
      </c>
      <c r="AG22" s="149"/>
      <c r="AH22" s="149" t="e">
        <f t="shared" si="4"/>
        <v>#REF!</v>
      </c>
    </row>
    <row r="23" spans="1:34" s="144" customFormat="1" ht="26.25" customHeight="1" x14ac:dyDescent="0.35">
      <c r="A23" s="146"/>
      <c r="B23" s="476" t="s">
        <v>243</v>
      </c>
      <c r="C23" s="477"/>
      <c r="D23" s="477"/>
      <c r="E23" s="478"/>
      <c r="F23" s="140"/>
      <c r="G23" s="140"/>
      <c r="H23" s="140"/>
      <c r="I23" s="140"/>
      <c r="J23" s="141"/>
      <c r="K23" s="149"/>
      <c r="L23" s="149"/>
      <c r="M23" s="149"/>
      <c r="N23" s="150"/>
      <c r="O23" s="150"/>
      <c r="P23" s="150" t="e">
        <f t="shared" si="5"/>
        <v>#REF!</v>
      </c>
      <c r="Q23" s="150"/>
      <c r="R23" s="150"/>
      <c r="S23" s="149"/>
      <c r="T23" s="150" t="e">
        <f t="shared" si="0"/>
        <v>#REF!</v>
      </c>
      <c r="U23" s="149" t="e">
        <f>+IF($AF23&gt;1,#REF!,IF($AF23&lt;1,#REF!,F$11))</f>
        <v>#REF!</v>
      </c>
      <c r="V23" s="149">
        <f t="shared" si="1"/>
        <v>0</v>
      </c>
      <c r="W23" s="149">
        <f t="shared" si="1"/>
        <v>0</v>
      </c>
      <c r="X23" s="149">
        <f t="shared" si="1"/>
        <v>0</v>
      </c>
      <c r="Y23" s="149">
        <f t="shared" si="1"/>
        <v>0</v>
      </c>
      <c r="Z23" s="149"/>
      <c r="AA23" s="149">
        <f t="shared" si="2"/>
        <v>0</v>
      </c>
      <c r="AB23" s="149">
        <f t="shared" si="2"/>
        <v>0</v>
      </c>
      <c r="AC23" s="149">
        <f t="shared" si="2"/>
        <v>0</v>
      </c>
      <c r="AD23" s="149">
        <f t="shared" si="2"/>
        <v>0</v>
      </c>
      <c r="AE23" s="149">
        <f t="shared" si="2"/>
        <v>0</v>
      </c>
      <c r="AF23" s="149">
        <f t="shared" si="3"/>
        <v>0</v>
      </c>
      <c r="AG23" s="149"/>
      <c r="AH23" s="149" t="e">
        <f t="shared" si="4"/>
        <v>#REF!</v>
      </c>
    </row>
    <row r="24" spans="1:34" s="144" customFormat="1" x14ac:dyDescent="0.35">
      <c r="A24" s="146"/>
      <c r="B24" s="476" t="s">
        <v>244</v>
      </c>
      <c r="C24" s="477"/>
      <c r="D24" s="477"/>
      <c r="E24" s="478"/>
      <c r="F24" s="140"/>
      <c r="G24" s="140"/>
      <c r="H24" s="140"/>
      <c r="I24" s="140"/>
      <c r="J24" s="141"/>
      <c r="K24" s="149"/>
      <c r="L24" s="149"/>
      <c r="M24" s="149"/>
      <c r="N24" s="150" t="e">
        <f>+T24</f>
        <v>#REF!</v>
      </c>
      <c r="O24" s="150" t="e">
        <f>+T24</f>
        <v>#REF!</v>
      </c>
      <c r="P24" s="150" t="e">
        <f t="shared" si="5"/>
        <v>#REF!</v>
      </c>
      <c r="Q24" s="150" t="e">
        <f>+T24</f>
        <v>#REF!</v>
      </c>
      <c r="R24" s="150" t="e">
        <f>+T24</f>
        <v>#REF!</v>
      </c>
      <c r="S24" s="149"/>
      <c r="T24" s="150" t="e">
        <f t="shared" si="0"/>
        <v>#REF!</v>
      </c>
      <c r="U24" s="149" t="e">
        <f>+IF($AF24&gt;1,#REF!,IF($AF24&lt;1,#REF!,F$11))</f>
        <v>#REF!</v>
      </c>
      <c r="V24" s="149">
        <f t="shared" si="1"/>
        <v>0</v>
      </c>
      <c r="W24" s="149">
        <f t="shared" si="1"/>
        <v>0</v>
      </c>
      <c r="X24" s="149">
        <f t="shared" si="1"/>
        <v>0</v>
      </c>
      <c r="Y24" s="149">
        <f t="shared" si="1"/>
        <v>0</v>
      </c>
      <c r="Z24" s="149"/>
      <c r="AA24" s="149">
        <f t="shared" si="2"/>
        <v>0</v>
      </c>
      <c r="AB24" s="149">
        <f t="shared" si="2"/>
        <v>0</v>
      </c>
      <c r="AC24" s="149">
        <f t="shared" si="2"/>
        <v>0</v>
      </c>
      <c r="AD24" s="149">
        <f t="shared" si="2"/>
        <v>0</v>
      </c>
      <c r="AE24" s="149">
        <f t="shared" si="2"/>
        <v>0</v>
      </c>
      <c r="AF24" s="149">
        <f t="shared" si="3"/>
        <v>0</v>
      </c>
      <c r="AG24" s="149"/>
      <c r="AH24" s="149" t="e">
        <f t="shared" si="4"/>
        <v>#REF!</v>
      </c>
    </row>
    <row r="25" spans="1:34" s="144" customFormat="1" x14ac:dyDescent="0.35">
      <c r="A25" s="146"/>
      <c r="B25" s="476" t="s">
        <v>245</v>
      </c>
      <c r="C25" s="477"/>
      <c r="D25" s="477"/>
      <c r="E25" s="478"/>
      <c r="F25" s="140"/>
      <c r="G25" s="140"/>
      <c r="H25" s="140"/>
      <c r="I25" s="140"/>
      <c r="J25" s="141"/>
      <c r="K25" s="149"/>
      <c r="L25" s="149"/>
      <c r="M25" s="149"/>
      <c r="N25" s="150"/>
      <c r="O25" s="150"/>
      <c r="P25" s="150" t="e">
        <f t="shared" si="5"/>
        <v>#REF!</v>
      </c>
      <c r="Q25" s="150" t="e">
        <f>+T25</f>
        <v>#REF!</v>
      </c>
      <c r="R25" s="150" t="e">
        <f>+T25</f>
        <v>#REF!</v>
      </c>
      <c r="S25" s="149"/>
      <c r="T25" s="150" t="e">
        <f t="shared" si="0"/>
        <v>#REF!</v>
      </c>
      <c r="U25" s="149" t="e">
        <f>+IF($AF25&gt;1,#REF!,IF($AF25&lt;1,#REF!,F$11))</f>
        <v>#REF!</v>
      </c>
      <c r="V25" s="149">
        <f t="shared" si="1"/>
        <v>0</v>
      </c>
      <c r="W25" s="149">
        <f t="shared" si="1"/>
        <v>0</v>
      </c>
      <c r="X25" s="149">
        <f t="shared" si="1"/>
        <v>0</v>
      </c>
      <c r="Y25" s="149">
        <f t="shared" si="1"/>
        <v>0</v>
      </c>
      <c r="Z25" s="149"/>
      <c r="AA25" s="149">
        <f t="shared" si="2"/>
        <v>0</v>
      </c>
      <c r="AB25" s="149">
        <f t="shared" si="2"/>
        <v>0</v>
      </c>
      <c r="AC25" s="149">
        <f t="shared" si="2"/>
        <v>0</v>
      </c>
      <c r="AD25" s="149">
        <f t="shared" si="2"/>
        <v>0</v>
      </c>
      <c r="AE25" s="149">
        <f t="shared" si="2"/>
        <v>0</v>
      </c>
      <c r="AF25" s="149">
        <f t="shared" si="3"/>
        <v>0</v>
      </c>
      <c r="AG25" s="149"/>
      <c r="AH25" s="149" t="e">
        <f t="shared" si="4"/>
        <v>#REF!</v>
      </c>
    </row>
    <row r="26" spans="1:34" s="144" customFormat="1" ht="50.25" customHeight="1" x14ac:dyDescent="0.35">
      <c r="A26" s="146"/>
      <c r="B26" s="476" t="s">
        <v>246</v>
      </c>
      <c r="C26" s="477"/>
      <c r="D26" s="477"/>
      <c r="E26" s="478"/>
      <c r="F26" s="140"/>
      <c r="G26" s="140"/>
      <c r="H26" s="140"/>
      <c r="I26" s="140"/>
      <c r="J26" s="141"/>
      <c r="K26" s="149"/>
      <c r="L26" s="149"/>
      <c r="M26" s="149"/>
      <c r="N26" s="150" t="e">
        <f>+T26</f>
        <v>#REF!</v>
      </c>
      <c r="O26" s="150" t="e">
        <f>+T26</f>
        <v>#REF!</v>
      </c>
      <c r="P26" s="150" t="e">
        <f t="shared" si="5"/>
        <v>#REF!</v>
      </c>
      <c r="Q26" s="150" t="e">
        <f>+T26</f>
        <v>#REF!</v>
      </c>
      <c r="R26" s="150" t="e">
        <f>+T26</f>
        <v>#REF!</v>
      </c>
      <c r="S26" s="149"/>
      <c r="T26" s="150" t="e">
        <f t="shared" si="0"/>
        <v>#REF!</v>
      </c>
      <c r="U26" s="149" t="e">
        <f>+IF($AF26&gt;1,#REF!,IF($AF26&lt;1,#REF!,F$11))</f>
        <v>#REF!</v>
      </c>
      <c r="V26" s="149">
        <f t="shared" si="1"/>
        <v>0</v>
      </c>
      <c r="W26" s="149">
        <f t="shared" si="1"/>
        <v>0</v>
      </c>
      <c r="X26" s="149">
        <f t="shared" si="1"/>
        <v>0</v>
      </c>
      <c r="Y26" s="149">
        <f t="shared" si="1"/>
        <v>0</v>
      </c>
      <c r="Z26" s="149"/>
      <c r="AA26" s="149">
        <f t="shared" si="2"/>
        <v>0</v>
      </c>
      <c r="AB26" s="149">
        <f t="shared" si="2"/>
        <v>0</v>
      </c>
      <c r="AC26" s="149">
        <f t="shared" si="2"/>
        <v>0</v>
      </c>
      <c r="AD26" s="149">
        <f t="shared" si="2"/>
        <v>0</v>
      </c>
      <c r="AE26" s="149">
        <f t="shared" si="2"/>
        <v>0</v>
      </c>
      <c r="AF26" s="149">
        <f t="shared" si="3"/>
        <v>0</v>
      </c>
      <c r="AG26" s="149"/>
      <c r="AH26" s="149" t="e">
        <f t="shared" si="4"/>
        <v>#REF!</v>
      </c>
    </row>
    <row r="27" spans="1:34" s="144" customFormat="1" ht="39.75" customHeight="1" x14ac:dyDescent="0.35">
      <c r="A27" s="146"/>
      <c r="B27" s="476" t="s">
        <v>247</v>
      </c>
      <c r="C27" s="477"/>
      <c r="D27" s="477"/>
      <c r="E27" s="478"/>
      <c r="F27" s="140"/>
      <c r="G27" s="140"/>
      <c r="H27" s="140"/>
      <c r="I27" s="140"/>
      <c r="J27" s="141"/>
      <c r="K27" s="149"/>
      <c r="L27" s="149"/>
      <c r="M27" s="149"/>
      <c r="N27" s="150"/>
      <c r="O27" s="150"/>
      <c r="P27" s="150" t="e">
        <f t="shared" si="5"/>
        <v>#REF!</v>
      </c>
      <c r="Q27" s="150" t="e">
        <f>+T27</f>
        <v>#REF!</v>
      </c>
      <c r="R27" s="150"/>
      <c r="S27" s="149"/>
      <c r="T27" s="150" t="e">
        <f t="shared" si="0"/>
        <v>#REF!</v>
      </c>
      <c r="U27" s="149" t="e">
        <f>+IF($AF27&gt;1,#REF!,IF($AF27&lt;1,#REF!,F$11))</f>
        <v>#REF!</v>
      </c>
      <c r="V27" s="149">
        <f t="shared" si="1"/>
        <v>0</v>
      </c>
      <c r="W27" s="149">
        <f t="shared" si="1"/>
        <v>0</v>
      </c>
      <c r="X27" s="149">
        <f t="shared" si="1"/>
        <v>0</v>
      </c>
      <c r="Y27" s="149">
        <f t="shared" si="1"/>
        <v>0</v>
      </c>
      <c r="Z27" s="149"/>
      <c r="AA27" s="149">
        <f t="shared" si="2"/>
        <v>0</v>
      </c>
      <c r="AB27" s="149">
        <f t="shared" si="2"/>
        <v>0</v>
      </c>
      <c r="AC27" s="149">
        <f t="shared" si="2"/>
        <v>0</v>
      </c>
      <c r="AD27" s="149">
        <f t="shared" si="2"/>
        <v>0</v>
      </c>
      <c r="AE27" s="149">
        <f t="shared" si="2"/>
        <v>0</v>
      </c>
      <c r="AF27" s="149">
        <f t="shared" si="3"/>
        <v>0</v>
      </c>
      <c r="AG27" s="149"/>
      <c r="AH27" s="149" t="e">
        <f t="shared" si="4"/>
        <v>#REF!</v>
      </c>
    </row>
    <row r="28" spans="1:34" s="144" customFormat="1" ht="26.25" customHeight="1" x14ac:dyDescent="0.35">
      <c r="A28" s="146"/>
      <c r="B28" s="476" t="s">
        <v>248</v>
      </c>
      <c r="C28" s="477"/>
      <c r="D28" s="477"/>
      <c r="E28" s="478"/>
      <c r="F28" s="140"/>
      <c r="G28" s="140"/>
      <c r="H28" s="140"/>
      <c r="I28" s="140"/>
      <c r="J28" s="141"/>
      <c r="K28" s="149"/>
      <c r="L28" s="149"/>
      <c r="M28" s="149"/>
      <c r="N28" s="150"/>
      <c r="O28" s="150" t="e">
        <f t="shared" ref="O28:O33" si="6">+T28</f>
        <v>#REF!</v>
      </c>
      <c r="P28" s="150" t="e">
        <f t="shared" si="5"/>
        <v>#REF!</v>
      </c>
      <c r="Q28" s="150"/>
      <c r="R28" s="150"/>
      <c r="S28" s="149"/>
      <c r="T28" s="150" t="e">
        <f t="shared" si="0"/>
        <v>#REF!</v>
      </c>
      <c r="U28" s="149" t="e">
        <f>+IF($AF28&gt;1,#REF!,IF($AF28&lt;1,#REF!,F$11))</f>
        <v>#REF!</v>
      </c>
      <c r="V28" s="149">
        <f t="shared" si="1"/>
        <v>0</v>
      </c>
      <c r="W28" s="149">
        <f t="shared" si="1"/>
        <v>0</v>
      </c>
      <c r="X28" s="149">
        <f t="shared" si="1"/>
        <v>0</v>
      </c>
      <c r="Y28" s="149">
        <f t="shared" si="1"/>
        <v>0</v>
      </c>
      <c r="Z28" s="149"/>
      <c r="AA28" s="149">
        <f t="shared" si="2"/>
        <v>0</v>
      </c>
      <c r="AB28" s="149">
        <f t="shared" si="2"/>
        <v>0</v>
      </c>
      <c r="AC28" s="149">
        <f t="shared" si="2"/>
        <v>0</v>
      </c>
      <c r="AD28" s="149">
        <f t="shared" si="2"/>
        <v>0</v>
      </c>
      <c r="AE28" s="149">
        <f t="shared" si="2"/>
        <v>0</v>
      </c>
      <c r="AF28" s="149">
        <f t="shared" si="3"/>
        <v>0</v>
      </c>
      <c r="AG28" s="149"/>
      <c r="AH28" s="149" t="e">
        <f t="shared" si="4"/>
        <v>#REF!</v>
      </c>
    </row>
    <row r="29" spans="1:34" s="144" customFormat="1" ht="27.75" customHeight="1" x14ac:dyDescent="0.35">
      <c r="A29" s="146"/>
      <c r="B29" s="476" t="s">
        <v>249</v>
      </c>
      <c r="C29" s="477"/>
      <c r="D29" s="477"/>
      <c r="E29" s="478"/>
      <c r="F29" s="140"/>
      <c r="G29" s="140"/>
      <c r="H29" s="140"/>
      <c r="I29" s="140"/>
      <c r="J29" s="141"/>
      <c r="K29" s="149"/>
      <c r="L29" s="149"/>
      <c r="M29" s="149"/>
      <c r="N29" s="150"/>
      <c r="O29" s="150" t="e">
        <f t="shared" si="6"/>
        <v>#REF!</v>
      </c>
      <c r="P29" s="150" t="e">
        <f t="shared" si="5"/>
        <v>#REF!</v>
      </c>
      <c r="Q29" s="150" t="e">
        <f>+T29</f>
        <v>#REF!</v>
      </c>
      <c r="R29" s="150"/>
      <c r="S29" s="149"/>
      <c r="T29" s="150" t="e">
        <f t="shared" si="0"/>
        <v>#REF!</v>
      </c>
      <c r="U29" s="149" t="e">
        <f>+IF($AF29&gt;1,#REF!,IF($AF29&lt;1,#REF!,F$11))</f>
        <v>#REF!</v>
      </c>
      <c r="V29" s="149">
        <f t="shared" si="1"/>
        <v>0</v>
      </c>
      <c r="W29" s="149">
        <f t="shared" si="1"/>
        <v>0</v>
      </c>
      <c r="X29" s="149">
        <f t="shared" si="1"/>
        <v>0</v>
      </c>
      <c r="Y29" s="149">
        <f t="shared" si="1"/>
        <v>0</v>
      </c>
      <c r="Z29" s="149"/>
      <c r="AA29" s="149">
        <f t="shared" si="2"/>
        <v>0</v>
      </c>
      <c r="AB29" s="149">
        <f t="shared" si="2"/>
        <v>0</v>
      </c>
      <c r="AC29" s="149">
        <f t="shared" si="2"/>
        <v>0</v>
      </c>
      <c r="AD29" s="149">
        <f t="shared" si="2"/>
        <v>0</v>
      </c>
      <c r="AE29" s="149">
        <f t="shared" si="2"/>
        <v>0</v>
      </c>
      <c r="AF29" s="149">
        <f t="shared" si="3"/>
        <v>0</v>
      </c>
      <c r="AG29" s="149"/>
      <c r="AH29" s="149" t="e">
        <f t="shared" si="4"/>
        <v>#REF!</v>
      </c>
    </row>
    <row r="30" spans="1:34" s="144" customFormat="1" ht="27" customHeight="1" x14ac:dyDescent="0.35">
      <c r="A30" s="146"/>
      <c r="B30" s="476" t="s">
        <v>250</v>
      </c>
      <c r="C30" s="477"/>
      <c r="D30" s="477"/>
      <c r="E30" s="478"/>
      <c r="F30" s="140"/>
      <c r="G30" s="140"/>
      <c r="H30" s="140"/>
      <c r="I30" s="140"/>
      <c r="J30" s="141"/>
      <c r="K30" s="149"/>
      <c r="L30" s="149"/>
      <c r="M30" s="149"/>
      <c r="N30" s="150"/>
      <c r="O30" s="150" t="e">
        <f t="shared" si="6"/>
        <v>#REF!</v>
      </c>
      <c r="P30" s="150" t="e">
        <f t="shared" si="5"/>
        <v>#REF!</v>
      </c>
      <c r="Q30" s="150" t="e">
        <f>+T30</f>
        <v>#REF!</v>
      </c>
      <c r="R30" s="150"/>
      <c r="S30" s="149"/>
      <c r="T30" s="150" t="e">
        <f t="shared" si="0"/>
        <v>#REF!</v>
      </c>
      <c r="U30" s="149" t="e">
        <f>+IF($AF30&gt;1,#REF!,IF($AF30&lt;1,#REF!,F$11))</f>
        <v>#REF!</v>
      </c>
      <c r="V30" s="149">
        <f t="shared" si="1"/>
        <v>0</v>
      </c>
      <c r="W30" s="149">
        <f t="shared" si="1"/>
        <v>0</v>
      </c>
      <c r="X30" s="149">
        <f t="shared" si="1"/>
        <v>0</v>
      </c>
      <c r="Y30" s="149">
        <f t="shared" si="1"/>
        <v>0</v>
      </c>
      <c r="Z30" s="149"/>
      <c r="AA30" s="149">
        <f t="shared" si="2"/>
        <v>0</v>
      </c>
      <c r="AB30" s="149">
        <f t="shared" si="2"/>
        <v>0</v>
      </c>
      <c r="AC30" s="149">
        <f t="shared" si="2"/>
        <v>0</v>
      </c>
      <c r="AD30" s="149">
        <f t="shared" si="2"/>
        <v>0</v>
      </c>
      <c r="AE30" s="149">
        <f t="shared" si="2"/>
        <v>0</v>
      </c>
      <c r="AF30" s="149">
        <f t="shared" si="3"/>
        <v>0</v>
      </c>
      <c r="AG30" s="149"/>
      <c r="AH30" s="149" t="e">
        <f t="shared" si="4"/>
        <v>#REF!</v>
      </c>
    </row>
    <row r="31" spans="1:34" s="144" customFormat="1" ht="16.5" customHeight="1" x14ac:dyDescent="0.35">
      <c r="A31" s="146"/>
      <c r="B31" s="476" t="s">
        <v>251</v>
      </c>
      <c r="C31" s="477"/>
      <c r="D31" s="477"/>
      <c r="E31" s="478"/>
      <c r="F31" s="140"/>
      <c r="G31" s="140"/>
      <c r="H31" s="140"/>
      <c r="I31" s="140"/>
      <c r="J31" s="141"/>
      <c r="K31" s="149"/>
      <c r="L31" s="149"/>
      <c r="M31" s="149"/>
      <c r="N31" s="150" t="e">
        <f>+T31</f>
        <v>#REF!</v>
      </c>
      <c r="O31" s="150" t="e">
        <f t="shared" si="6"/>
        <v>#REF!</v>
      </c>
      <c r="P31" s="150" t="e">
        <f t="shared" si="5"/>
        <v>#REF!</v>
      </c>
      <c r="Q31" s="150" t="e">
        <f>+T31</f>
        <v>#REF!</v>
      </c>
      <c r="R31" s="150" t="e">
        <f>+T31</f>
        <v>#REF!</v>
      </c>
      <c r="S31" s="149"/>
      <c r="T31" s="150" t="e">
        <f t="shared" si="0"/>
        <v>#REF!</v>
      </c>
      <c r="U31" s="149" t="e">
        <f>+IF($AF31&gt;1,#REF!,IF($AF31&lt;1,#REF!,F$11))</f>
        <v>#REF!</v>
      </c>
      <c r="V31" s="149">
        <f t="shared" si="1"/>
        <v>0</v>
      </c>
      <c r="W31" s="149">
        <f t="shared" si="1"/>
        <v>0</v>
      </c>
      <c r="X31" s="149">
        <f t="shared" si="1"/>
        <v>0</v>
      </c>
      <c r="Y31" s="149">
        <f t="shared" si="1"/>
        <v>0</v>
      </c>
      <c r="Z31" s="149"/>
      <c r="AA31" s="149">
        <f t="shared" si="2"/>
        <v>0</v>
      </c>
      <c r="AB31" s="149">
        <f t="shared" si="2"/>
        <v>0</v>
      </c>
      <c r="AC31" s="149">
        <f t="shared" si="2"/>
        <v>0</v>
      </c>
      <c r="AD31" s="149">
        <f t="shared" si="2"/>
        <v>0</v>
      </c>
      <c r="AE31" s="149">
        <f t="shared" si="2"/>
        <v>0</v>
      </c>
      <c r="AF31" s="149">
        <f t="shared" si="3"/>
        <v>0</v>
      </c>
      <c r="AG31" s="149"/>
      <c r="AH31" s="149" t="e">
        <f t="shared" si="4"/>
        <v>#REF!</v>
      </c>
    </row>
    <row r="32" spans="1:34" s="144" customFormat="1" ht="24.75" customHeight="1" x14ac:dyDescent="0.35">
      <c r="A32" s="146"/>
      <c r="B32" s="476" t="s">
        <v>252</v>
      </c>
      <c r="C32" s="477"/>
      <c r="D32" s="477"/>
      <c r="E32" s="478"/>
      <c r="F32" s="140"/>
      <c r="G32" s="140"/>
      <c r="H32" s="140"/>
      <c r="I32" s="140"/>
      <c r="J32" s="141"/>
      <c r="K32" s="149"/>
      <c r="L32" s="149"/>
      <c r="M32" s="149"/>
      <c r="N32" s="150" t="e">
        <f>+T32</f>
        <v>#REF!</v>
      </c>
      <c r="O32" s="150" t="e">
        <f t="shared" si="6"/>
        <v>#REF!</v>
      </c>
      <c r="P32" s="150" t="e">
        <f t="shared" si="5"/>
        <v>#REF!</v>
      </c>
      <c r="Q32" s="150" t="e">
        <f>+T32</f>
        <v>#REF!</v>
      </c>
      <c r="R32" s="150" t="e">
        <f>+T32</f>
        <v>#REF!</v>
      </c>
      <c r="S32" s="149"/>
      <c r="T32" s="150" t="e">
        <f t="shared" si="0"/>
        <v>#REF!</v>
      </c>
      <c r="U32" s="149" t="e">
        <f>+IF($AF32&gt;1,#REF!,IF($AF32&lt;1,#REF!,F$11))</f>
        <v>#REF!</v>
      </c>
      <c r="V32" s="149">
        <f t="shared" si="1"/>
        <v>0</v>
      </c>
      <c r="W32" s="149">
        <f t="shared" si="1"/>
        <v>0</v>
      </c>
      <c r="X32" s="149">
        <f t="shared" si="1"/>
        <v>0</v>
      </c>
      <c r="Y32" s="149">
        <f t="shared" si="1"/>
        <v>0</v>
      </c>
      <c r="Z32" s="149"/>
      <c r="AA32" s="149">
        <f t="shared" si="2"/>
        <v>0</v>
      </c>
      <c r="AB32" s="149">
        <f t="shared" si="2"/>
        <v>0</v>
      </c>
      <c r="AC32" s="149">
        <f t="shared" si="2"/>
        <v>0</v>
      </c>
      <c r="AD32" s="149">
        <f t="shared" si="2"/>
        <v>0</v>
      </c>
      <c r="AE32" s="149">
        <f t="shared" si="2"/>
        <v>0</v>
      </c>
      <c r="AF32" s="149">
        <f t="shared" si="3"/>
        <v>0</v>
      </c>
      <c r="AG32" s="149"/>
      <c r="AH32" s="149" t="e">
        <f t="shared" si="4"/>
        <v>#REF!</v>
      </c>
    </row>
    <row r="33" spans="1:34" s="144" customFormat="1" ht="35.25" customHeight="1" x14ac:dyDescent="0.35">
      <c r="A33" s="146"/>
      <c r="B33" s="476" t="s">
        <v>253</v>
      </c>
      <c r="C33" s="477"/>
      <c r="D33" s="477"/>
      <c r="E33" s="478"/>
      <c r="F33" s="140"/>
      <c r="G33" s="140"/>
      <c r="H33" s="140"/>
      <c r="I33" s="140"/>
      <c r="J33" s="141"/>
      <c r="K33" s="149"/>
      <c r="L33" s="149"/>
      <c r="M33" s="149"/>
      <c r="N33" s="150" t="e">
        <f>+T33</f>
        <v>#REF!</v>
      </c>
      <c r="O33" s="150" t="e">
        <f t="shared" si="6"/>
        <v>#REF!</v>
      </c>
      <c r="P33" s="150" t="e">
        <f t="shared" si="5"/>
        <v>#REF!</v>
      </c>
      <c r="Q33" s="150"/>
      <c r="R33" s="150"/>
      <c r="S33" s="149"/>
      <c r="T33" s="150" t="e">
        <f t="shared" si="0"/>
        <v>#REF!</v>
      </c>
      <c r="U33" s="149" t="e">
        <f>+IF($AF33&gt;1,#REF!,IF($AF33&lt;1,#REF!,F$11))</f>
        <v>#REF!</v>
      </c>
      <c r="V33" s="149">
        <f t="shared" si="1"/>
        <v>0</v>
      </c>
      <c r="W33" s="149">
        <f t="shared" si="1"/>
        <v>0</v>
      </c>
      <c r="X33" s="149">
        <f t="shared" si="1"/>
        <v>0</v>
      </c>
      <c r="Y33" s="149">
        <f t="shared" si="1"/>
        <v>0</v>
      </c>
      <c r="Z33" s="149"/>
      <c r="AA33" s="149">
        <f t="shared" si="2"/>
        <v>0</v>
      </c>
      <c r="AB33" s="149">
        <f t="shared" si="2"/>
        <v>0</v>
      </c>
      <c r="AC33" s="149">
        <f t="shared" si="2"/>
        <v>0</v>
      </c>
      <c r="AD33" s="149">
        <f t="shared" si="2"/>
        <v>0</v>
      </c>
      <c r="AE33" s="149">
        <f t="shared" si="2"/>
        <v>0</v>
      </c>
      <c r="AF33" s="149">
        <f t="shared" si="3"/>
        <v>0</v>
      </c>
      <c r="AG33" s="149"/>
      <c r="AH33" s="149" t="e">
        <f t="shared" si="4"/>
        <v>#REF!</v>
      </c>
    </row>
    <row r="34" spans="1:34" s="144" customFormat="1" ht="36" customHeight="1" x14ac:dyDescent="0.35">
      <c r="A34" s="146"/>
      <c r="B34" s="476" t="s">
        <v>254</v>
      </c>
      <c r="C34" s="477"/>
      <c r="D34" s="477"/>
      <c r="E34" s="478"/>
      <c r="F34" s="140"/>
      <c r="G34" s="140"/>
      <c r="H34" s="140"/>
      <c r="I34" s="140"/>
      <c r="J34" s="141"/>
      <c r="K34" s="149"/>
      <c r="L34" s="149"/>
      <c r="M34" s="149"/>
      <c r="N34" s="150"/>
      <c r="O34" s="150"/>
      <c r="P34" s="150"/>
      <c r="Q34" s="150" t="e">
        <f>+T34</f>
        <v>#REF!</v>
      </c>
      <c r="R34" s="150"/>
      <c r="S34" s="149"/>
      <c r="T34" s="150" t="e">
        <f t="shared" si="0"/>
        <v>#REF!</v>
      </c>
      <c r="U34" s="149" t="e">
        <f>+IF($AF34&gt;1,#REF!,IF($AF34&lt;1,#REF!,F$11))</f>
        <v>#REF!</v>
      </c>
      <c r="V34" s="149">
        <f t="shared" si="1"/>
        <v>0</v>
      </c>
      <c r="W34" s="149">
        <f t="shared" si="1"/>
        <v>0</v>
      </c>
      <c r="X34" s="149">
        <f t="shared" si="1"/>
        <v>0</v>
      </c>
      <c r="Y34" s="149">
        <f t="shared" si="1"/>
        <v>0</v>
      </c>
      <c r="Z34" s="149"/>
      <c r="AA34" s="149">
        <f t="shared" si="2"/>
        <v>0</v>
      </c>
      <c r="AB34" s="149">
        <f t="shared" si="2"/>
        <v>0</v>
      </c>
      <c r="AC34" s="149">
        <f t="shared" si="2"/>
        <v>0</v>
      </c>
      <c r="AD34" s="149">
        <f t="shared" si="2"/>
        <v>0</v>
      </c>
      <c r="AE34" s="149">
        <f t="shared" si="2"/>
        <v>0</v>
      </c>
      <c r="AF34" s="149">
        <f t="shared" si="3"/>
        <v>0</v>
      </c>
      <c r="AG34" s="149"/>
      <c r="AH34" s="149" t="e">
        <f t="shared" si="4"/>
        <v>#REF!</v>
      </c>
    </row>
    <row r="35" spans="1:34" s="144" customFormat="1" ht="35.25" customHeight="1" x14ac:dyDescent="0.35">
      <c r="A35" s="146"/>
      <c r="B35" s="476" t="s">
        <v>255</v>
      </c>
      <c r="C35" s="477"/>
      <c r="D35" s="477"/>
      <c r="E35" s="478"/>
      <c r="F35" s="140"/>
      <c r="G35" s="140"/>
      <c r="H35" s="140"/>
      <c r="I35" s="140"/>
      <c r="J35" s="141"/>
      <c r="K35" s="149"/>
      <c r="L35" s="149"/>
      <c r="M35" s="149"/>
      <c r="N35" s="150" t="e">
        <f>+T35</f>
        <v>#REF!</v>
      </c>
      <c r="O35" s="150" t="e">
        <f>+T35</f>
        <v>#REF!</v>
      </c>
      <c r="P35" s="150" t="e">
        <f>+T35</f>
        <v>#REF!</v>
      </c>
      <c r="Q35" s="150" t="e">
        <f>+T35</f>
        <v>#REF!</v>
      </c>
      <c r="R35" s="150" t="e">
        <f>+T35</f>
        <v>#REF!</v>
      </c>
      <c r="S35" s="149"/>
      <c r="T35" s="150" t="e">
        <f t="shared" si="0"/>
        <v>#REF!</v>
      </c>
      <c r="U35" s="149" t="e">
        <f>+IF($AF35&gt;1,#REF!,IF($AF35&lt;1,#REF!,F$11))</f>
        <v>#REF!</v>
      </c>
      <c r="V35" s="149">
        <f t="shared" si="1"/>
        <v>0</v>
      </c>
      <c r="W35" s="149">
        <f t="shared" si="1"/>
        <v>0</v>
      </c>
      <c r="X35" s="149">
        <f t="shared" si="1"/>
        <v>0</v>
      </c>
      <c r="Y35" s="149">
        <f t="shared" si="1"/>
        <v>0</v>
      </c>
      <c r="Z35" s="149"/>
      <c r="AA35" s="149">
        <f t="shared" si="2"/>
        <v>0</v>
      </c>
      <c r="AB35" s="149">
        <f t="shared" si="2"/>
        <v>0</v>
      </c>
      <c r="AC35" s="149">
        <f t="shared" si="2"/>
        <v>0</v>
      </c>
      <c r="AD35" s="149">
        <f t="shared" si="2"/>
        <v>0</v>
      </c>
      <c r="AE35" s="149">
        <f t="shared" si="2"/>
        <v>0</v>
      </c>
      <c r="AF35" s="149">
        <f t="shared" si="3"/>
        <v>0</v>
      </c>
      <c r="AG35" s="149"/>
      <c r="AH35" s="149" t="e">
        <f t="shared" si="4"/>
        <v>#REF!</v>
      </c>
    </row>
    <row r="36" spans="1:34" s="144" customFormat="1" ht="36.75" customHeight="1" thickBot="1" x14ac:dyDescent="0.4">
      <c r="A36" s="146"/>
      <c r="B36" s="479" t="s">
        <v>256</v>
      </c>
      <c r="C36" s="480"/>
      <c r="D36" s="480"/>
      <c r="E36" s="481"/>
      <c r="F36" s="140"/>
      <c r="G36" s="140"/>
      <c r="H36" s="140"/>
      <c r="I36" s="140"/>
      <c r="J36" s="141"/>
      <c r="K36" s="149"/>
      <c r="L36" s="149"/>
      <c r="M36" s="149"/>
      <c r="N36" s="150"/>
      <c r="O36" s="150"/>
      <c r="P36" s="150"/>
      <c r="Q36" s="150" t="e">
        <f>+T36</f>
        <v>#REF!</v>
      </c>
      <c r="R36" s="150" t="e">
        <f>+T36</f>
        <v>#REF!</v>
      </c>
      <c r="S36" s="149"/>
      <c r="T36" s="150" t="e">
        <f t="shared" si="0"/>
        <v>#REF!</v>
      </c>
      <c r="U36" s="149" t="e">
        <f>+IF($AF36&gt;1,#REF!,IF($AF36&lt;1,#REF!,F$11))</f>
        <v>#REF!</v>
      </c>
      <c r="V36" s="149">
        <f t="shared" si="1"/>
        <v>0</v>
      </c>
      <c r="W36" s="149">
        <f t="shared" si="1"/>
        <v>0</v>
      </c>
      <c r="X36" s="149">
        <f t="shared" si="1"/>
        <v>0</v>
      </c>
      <c r="Y36" s="149">
        <f t="shared" si="1"/>
        <v>0</v>
      </c>
      <c r="Z36" s="149"/>
      <c r="AA36" s="149">
        <f t="shared" si="2"/>
        <v>0</v>
      </c>
      <c r="AB36" s="149">
        <f t="shared" si="2"/>
        <v>0</v>
      </c>
      <c r="AC36" s="149">
        <f t="shared" si="2"/>
        <v>0</v>
      </c>
      <c r="AD36" s="149">
        <f t="shared" si="2"/>
        <v>0</v>
      </c>
      <c r="AE36" s="149">
        <f t="shared" si="2"/>
        <v>0</v>
      </c>
      <c r="AF36" s="149">
        <f t="shared" si="3"/>
        <v>0</v>
      </c>
      <c r="AG36" s="149"/>
      <c r="AH36" s="149" t="e">
        <f t="shared" si="4"/>
        <v>#REF!</v>
      </c>
    </row>
    <row r="37" spans="1:34" s="144" customFormat="1" ht="29.25" customHeight="1" thickBot="1" x14ac:dyDescent="0.4">
      <c r="A37" s="146"/>
      <c r="B37" s="482" t="s">
        <v>257</v>
      </c>
      <c r="C37" s="483"/>
      <c r="D37" s="483"/>
      <c r="E37" s="484"/>
      <c r="F37" s="471" t="e">
        <f>1-SUM(U12:Y36)/100</f>
        <v>#REF!</v>
      </c>
      <c r="G37" s="472"/>
      <c r="H37" s="472"/>
      <c r="I37" s="472"/>
      <c r="J37" s="473"/>
      <c r="K37" s="149"/>
      <c r="L37" s="149"/>
      <c r="M37" s="149"/>
      <c r="N37" s="150" t="e">
        <f>SUM(N12:N36)</f>
        <v>#REF!</v>
      </c>
      <c r="O37" s="150" t="e">
        <f>SUM(O12:O36)</f>
        <v>#REF!</v>
      </c>
      <c r="P37" s="150" t="e">
        <f>SUM(P12:P36)</f>
        <v>#REF!</v>
      </c>
      <c r="Q37" s="150" t="e">
        <f>SUM(Q12:Q36)</f>
        <v>#REF!</v>
      </c>
      <c r="R37" s="150" t="e">
        <f>SUM(R12:R36)</f>
        <v>#REF!</v>
      </c>
      <c r="S37" s="149"/>
      <c r="T37" s="149"/>
      <c r="U37" s="149"/>
      <c r="V37" s="149"/>
      <c r="W37" s="149"/>
      <c r="X37" s="149"/>
      <c r="Y37" s="149"/>
      <c r="Z37" s="149"/>
      <c r="AA37" s="149"/>
      <c r="AB37" s="149"/>
      <c r="AC37" s="149"/>
      <c r="AD37" s="149"/>
      <c r="AE37" s="149">
        <f>MIN(AF12:AF36)</f>
        <v>0</v>
      </c>
      <c r="AF37" s="149">
        <f>MAX(AF12:AF36)</f>
        <v>0</v>
      </c>
      <c r="AG37" s="149"/>
      <c r="AH37" s="149"/>
    </row>
    <row r="38" spans="1:34" s="145" customFormat="1" x14ac:dyDescent="0.35">
      <c r="A38" s="146"/>
      <c r="K38" s="149"/>
      <c r="L38" s="149"/>
      <c r="M38" s="149"/>
      <c r="N38" s="151" t="e">
        <f>1-N37/N10</f>
        <v>#REF!</v>
      </c>
      <c r="O38" s="151" t="e">
        <f>1-O37/O10</f>
        <v>#REF!</v>
      </c>
      <c r="P38" s="151" t="e">
        <f>1-P37/P10</f>
        <v>#REF!</v>
      </c>
      <c r="Q38" s="151" t="e">
        <f>1-Q37/Q10</f>
        <v>#REF!</v>
      </c>
      <c r="R38" s="151" t="e">
        <f>1-R37/R10</f>
        <v>#REF!</v>
      </c>
      <c r="S38" s="149"/>
      <c r="T38" s="149"/>
      <c r="U38" s="149"/>
      <c r="V38" s="149"/>
      <c r="W38" s="149"/>
      <c r="X38" s="149"/>
      <c r="Y38" s="149"/>
      <c r="Z38" s="149"/>
      <c r="AA38" s="149"/>
      <c r="AB38" s="149"/>
      <c r="AC38" s="149"/>
      <c r="AD38" s="149"/>
      <c r="AE38" s="149"/>
      <c r="AF38" s="149"/>
      <c r="AG38" s="149"/>
      <c r="AH38" s="149"/>
    </row>
    <row r="39" spans="1:34" x14ac:dyDescent="0.35">
      <c r="A39" s="146"/>
    </row>
    <row r="40" spans="1:34" ht="31.5" customHeight="1" x14ac:dyDescent="0.35">
      <c r="A40" s="146"/>
      <c r="B40" s="470" t="s">
        <v>431</v>
      </c>
      <c r="C40" s="470"/>
      <c r="D40" s="470"/>
      <c r="E40" s="470"/>
      <c r="F40" s="470"/>
      <c r="G40" s="470"/>
    </row>
    <row r="41" spans="1:34" ht="13.5" thickBot="1" x14ac:dyDescent="0.4">
      <c r="A41" s="146"/>
    </row>
    <row r="42" spans="1:34" ht="13.5" thickTop="1" x14ac:dyDescent="0.35">
      <c r="A42" s="146"/>
      <c r="B42" s="460"/>
      <c r="C42" s="461"/>
      <c r="D42" s="461"/>
      <c r="E42" s="462"/>
      <c r="F42" s="462"/>
      <c r="G42" s="463"/>
    </row>
    <row r="43" spans="1:34" x14ac:dyDescent="0.35">
      <c r="A43" s="146"/>
      <c r="B43" s="464"/>
      <c r="C43" s="465"/>
      <c r="D43" s="465"/>
      <c r="E43" s="465"/>
      <c r="F43" s="465"/>
      <c r="G43" s="466"/>
    </row>
    <row r="44" spans="1:34" x14ac:dyDescent="0.35">
      <c r="A44" s="146"/>
      <c r="B44" s="464"/>
      <c r="C44" s="465"/>
      <c r="D44" s="465"/>
      <c r="E44" s="465"/>
      <c r="F44" s="465"/>
      <c r="G44" s="466"/>
    </row>
    <row r="45" spans="1:34" x14ac:dyDescent="0.35">
      <c r="A45" s="146"/>
      <c r="B45" s="464"/>
      <c r="C45" s="465"/>
      <c r="D45" s="465"/>
      <c r="E45" s="465"/>
      <c r="F45" s="465"/>
      <c r="G45" s="466"/>
    </row>
    <row r="46" spans="1:34" x14ac:dyDescent="0.35">
      <c r="A46" s="146"/>
      <c r="B46" s="464"/>
      <c r="C46" s="465"/>
      <c r="D46" s="465"/>
      <c r="E46" s="465"/>
      <c r="F46" s="465"/>
      <c r="G46" s="466"/>
    </row>
    <row r="47" spans="1:34" x14ac:dyDescent="0.35">
      <c r="A47" s="146"/>
      <c r="B47" s="464"/>
      <c r="C47" s="465"/>
      <c r="D47" s="465"/>
      <c r="E47" s="465"/>
      <c r="F47" s="465"/>
      <c r="G47" s="466"/>
    </row>
    <row r="48" spans="1:34" x14ac:dyDescent="0.35">
      <c r="A48" s="146"/>
      <c r="B48" s="464"/>
      <c r="C48" s="465"/>
      <c r="D48" s="465"/>
      <c r="E48" s="465"/>
      <c r="F48" s="465"/>
      <c r="G48" s="466"/>
    </row>
    <row r="49" spans="1:7" ht="13.5" thickBot="1" x14ac:dyDescent="0.4">
      <c r="A49" s="146"/>
      <c r="B49" s="467"/>
      <c r="C49" s="468"/>
      <c r="D49" s="468"/>
      <c r="E49" s="468"/>
      <c r="F49" s="468"/>
      <c r="G49" s="469"/>
    </row>
    <row r="50" spans="1:7" ht="13.5" thickTop="1" x14ac:dyDescent="0.35">
      <c r="A50" s="146"/>
    </row>
    <row r="51" spans="1:7" ht="13.5" thickBot="1" x14ac:dyDescent="0.4">
      <c r="A51" s="146"/>
    </row>
    <row r="52" spans="1:7" ht="15" x14ac:dyDescent="0.25">
      <c r="A52" s="146"/>
      <c r="B52" s="445" t="s">
        <v>106</v>
      </c>
      <c r="C52" s="446"/>
      <c r="D52" s="446"/>
      <c r="E52" s="447"/>
      <c r="F52" s="447"/>
      <c r="G52" s="447"/>
    </row>
    <row r="53" spans="1:7" ht="17.25" x14ac:dyDescent="0.35">
      <c r="A53" s="146"/>
      <c r="B53" s="249" t="s">
        <v>108</v>
      </c>
      <c r="C53" s="448"/>
      <c r="D53" s="449"/>
      <c r="E53" s="449"/>
      <c r="F53" s="449"/>
      <c r="G53" s="450"/>
    </row>
    <row r="54" spans="1:7" ht="17.25" x14ac:dyDescent="0.35">
      <c r="A54" s="146"/>
      <c r="B54" s="249" t="s">
        <v>109</v>
      </c>
      <c r="C54" s="448"/>
      <c r="D54" s="449"/>
      <c r="E54" s="451"/>
      <c r="F54" s="451"/>
      <c r="G54" s="452"/>
    </row>
    <row r="55" spans="1:7" x14ac:dyDescent="0.35">
      <c r="A55" s="146"/>
    </row>
    <row r="56" spans="1:7" x14ac:dyDescent="0.35">
      <c r="A56" s="146"/>
    </row>
    <row r="57" spans="1:7" ht="18.75" customHeight="1" x14ac:dyDescent="0.2">
      <c r="A57" s="146"/>
      <c r="B57" s="453" t="s">
        <v>107</v>
      </c>
      <c r="C57" s="454"/>
      <c r="D57" s="454"/>
      <c r="E57" s="454"/>
      <c r="F57" s="454"/>
      <c r="G57" s="455"/>
    </row>
    <row r="58" spans="1:7" ht="17.25" x14ac:dyDescent="0.35">
      <c r="A58" s="146"/>
      <c r="B58" s="250" t="s">
        <v>112</v>
      </c>
      <c r="C58" s="456"/>
      <c r="D58" s="457"/>
      <c r="E58" s="458"/>
      <c r="F58" s="458"/>
      <c r="G58" s="459"/>
    </row>
    <row r="59" spans="1:7" ht="17.25" x14ac:dyDescent="0.35">
      <c r="A59" s="146"/>
      <c r="B59" s="251" t="s">
        <v>113</v>
      </c>
      <c r="C59" s="448"/>
      <c r="D59" s="449"/>
      <c r="E59" s="451"/>
      <c r="F59" s="451"/>
      <c r="G59" s="452"/>
    </row>
    <row r="60" spans="1:7" x14ac:dyDescent="0.35">
      <c r="A60" s="146"/>
    </row>
    <row r="61" spans="1:7" x14ac:dyDescent="0.35">
      <c r="A61" s="146"/>
    </row>
    <row r="62" spans="1:7" x14ac:dyDescent="0.35">
      <c r="A62" s="146"/>
    </row>
    <row r="63" spans="1:7" x14ac:dyDescent="0.35">
      <c r="A63" s="146"/>
    </row>
    <row r="64" spans="1:7" x14ac:dyDescent="0.35">
      <c r="A64" s="146"/>
    </row>
    <row r="65" spans="1:1" x14ac:dyDescent="0.35">
      <c r="A65" s="146"/>
    </row>
    <row r="66" spans="1:1" x14ac:dyDescent="0.35">
      <c r="A66" s="146"/>
    </row>
    <row r="67" spans="1:1" x14ac:dyDescent="0.35">
      <c r="A67" s="146"/>
    </row>
    <row r="68" spans="1:1" x14ac:dyDescent="0.35">
      <c r="A68" s="146"/>
    </row>
    <row r="69" spans="1:1" x14ac:dyDescent="0.35">
      <c r="A69" s="146"/>
    </row>
    <row r="70" spans="1:1" x14ac:dyDescent="0.35">
      <c r="A70" s="146"/>
    </row>
    <row r="71" spans="1:1" x14ac:dyDescent="0.35">
      <c r="A71" s="146"/>
    </row>
    <row r="72" spans="1:1" x14ac:dyDescent="0.35">
      <c r="A72" s="146"/>
    </row>
    <row r="73" spans="1:1" x14ac:dyDescent="0.35">
      <c r="A73" s="146"/>
    </row>
    <row r="74" spans="1:1" x14ac:dyDescent="0.35">
      <c r="A74" s="146"/>
    </row>
    <row r="75" spans="1:1" x14ac:dyDescent="0.35">
      <c r="A75" s="146"/>
    </row>
    <row r="76" spans="1:1" x14ac:dyDescent="0.35">
      <c r="A76" s="146"/>
    </row>
    <row r="77" spans="1:1" x14ac:dyDescent="0.35">
      <c r="A77" s="146"/>
    </row>
    <row r="78" spans="1:1" x14ac:dyDescent="0.35">
      <c r="A78" s="146"/>
    </row>
    <row r="79" spans="1:1" x14ac:dyDescent="0.35">
      <c r="A79" s="146"/>
    </row>
    <row r="80" spans="1:1" x14ac:dyDescent="0.35">
      <c r="A80" s="146"/>
    </row>
    <row r="81" spans="1:1" x14ac:dyDescent="0.35">
      <c r="A81" s="146"/>
    </row>
    <row r="82" spans="1:1" x14ac:dyDescent="0.35">
      <c r="A82" s="146"/>
    </row>
    <row r="83" spans="1:1" x14ac:dyDescent="0.35">
      <c r="A83" s="146"/>
    </row>
    <row r="84" spans="1:1" x14ac:dyDescent="0.35">
      <c r="A84" s="146"/>
    </row>
    <row r="85" spans="1:1" x14ac:dyDescent="0.35">
      <c r="A85" s="146"/>
    </row>
    <row r="86" spans="1:1" x14ac:dyDescent="0.35">
      <c r="A86" s="146"/>
    </row>
    <row r="87" spans="1:1" x14ac:dyDescent="0.35">
      <c r="A87" s="146"/>
    </row>
    <row r="88" spans="1:1" x14ac:dyDescent="0.35">
      <c r="A88" s="146"/>
    </row>
    <row r="89" spans="1:1" x14ac:dyDescent="0.35">
      <c r="A89" s="146"/>
    </row>
    <row r="90" spans="1:1" x14ac:dyDescent="0.35">
      <c r="A90" s="146"/>
    </row>
    <row r="91" spans="1:1" x14ac:dyDescent="0.35">
      <c r="A91" s="146"/>
    </row>
    <row r="92" spans="1:1" x14ac:dyDescent="0.35">
      <c r="A92" s="146"/>
    </row>
    <row r="93" spans="1:1" x14ac:dyDescent="0.35">
      <c r="A93" s="146"/>
    </row>
    <row r="94" spans="1:1" x14ac:dyDescent="0.35">
      <c r="A94" s="146"/>
    </row>
    <row r="95" spans="1:1" x14ac:dyDescent="0.35">
      <c r="A95" s="146"/>
    </row>
    <row r="96" spans="1:1" x14ac:dyDescent="0.35">
      <c r="A96" s="146"/>
    </row>
    <row r="97" spans="1:1" x14ac:dyDescent="0.35">
      <c r="A97" s="146"/>
    </row>
    <row r="98" spans="1:1" x14ac:dyDescent="0.35">
      <c r="A98" s="146"/>
    </row>
    <row r="99" spans="1:1" x14ac:dyDescent="0.35">
      <c r="A99" s="146"/>
    </row>
    <row r="100" spans="1:1" x14ac:dyDescent="0.35">
      <c r="A100" s="146"/>
    </row>
    <row r="101" spans="1:1" x14ac:dyDescent="0.35">
      <c r="A101" s="146"/>
    </row>
    <row r="102" spans="1:1" x14ac:dyDescent="0.35">
      <c r="A102" s="146"/>
    </row>
    <row r="103" spans="1:1" x14ac:dyDescent="0.35">
      <c r="A103" s="146"/>
    </row>
    <row r="104" spans="1:1" x14ac:dyDescent="0.35">
      <c r="A104" s="146"/>
    </row>
    <row r="105" spans="1:1" x14ac:dyDescent="0.35">
      <c r="A105" s="146"/>
    </row>
    <row r="106" spans="1:1" x14ac:dyDescent="0.35">
      <c r="A106" s="146"/>
    </row>
    <row r="107" spans="1:1" x14ac:dyDescent="0.35">
      <c r="A107" s="146"/>
    </row>
    <row r="108" spans="1:1" x14ac:dyDescent="0.35">
      <c r="A108" s="146"/>
    </row>
    <row r="109" spans="1:1" x14ac:dyDescent="0.35">
      <c r="A109" s="146"/>
    </row>
    <row r="110" spans="1:1" x14ac:dyDescent="0.35">
      <c r="A110" s="146"/>
    </row>
    <row r="111" spans="1:1" x14ac:dyDescent="0.35">
      <c r="A111" s="146"/>
    </row>
    <row r="112" spans="1:1" x14ac:dyDescent="0.35">
      <c r="A112" s="146"/>
    </row>
    <row r="113" spans="1:1" x14ac:dyDescent="0.35">
      <c r="A113" s="146"/>
    </row>
    <row r="114" spans="1:1" x14ac:dyDescent="0.35">
      <c r="A114" s="146"/>
    </row>
    <row r="115" spans="1:1" x14ac:dyDescent="0.35">
      <c r="A115" s="146"/>
    </row>
    <row r="116" spans="1:1" x14ac:dyDescent="0.35">
      <c r="A116" s="146"/>
    </row>
    <row r="117" spans="1:1" x14ac:dyDescent="0.35">
      <c r="A117" s="146"/>
    </row>
    <row r="118" spans="1:1" x14ac:dyDescent="0.35">
      <c r="A118" s="146"/>
    </row>
    <row r="119" spans="1:1" x14ac:dyDescent="0.35">
      <c r="A119" s="146"/>
    </row>
    <row r="120" spans="1:1" x14ac:dyDescent="0.35">
      <c r="A120" s="146"/>
    </row>
    <row r="121" spans="1:1" x14ac:dyDescent="0.35">
      <c r="A121" s="146"/>
    </row>
    <row r="122" spans="1:1" x14ac:dyDescent="0.35">
      <c r="A122" s="146"/>
    </row>
    <row r="123" spans="1:1" x14ac:dyDescent="0.35">
      <c r="A123" s="146"/>
    </row>
    <row r="124" spans="1:1" x14ac:dyDescent="0.35">
      <c r="A124" s="146"/>
    </row>
    <row r="125" spans="1:1" x14ac:dyDescent="0.35">
      <c r="A125" s="146"/>
    </row>
    <row r="126" spans="1:1" x14ac:dyDescent="0.35">
      <c r="A126" s="146"/>
    </row>
    <row r="127" spans="1:1" x14ac:dyDescent="0.35">
      <c r="A127" s="146"/>
    </row>
    <row r="128" spans="1:1" x14ac:dyDescent="0.35">
      <c r="A128" s="146"/>
    </row>
    <row r="129" spans="1:1" x14ac:dyDescent="0.35">
      <c r="A129" s="146"/>
    </row>
    <row r="130" spans="1:1" x14ac:dyDescent="0.35">
      <c r="A130" s="146"/>
    </row>
    <row r="131" spans="1:1" x14ac:dyDescent="0.35">
      <c r="A131" s="146"/>
    </row>
    <row r="132" spans="1:1" x14ac:dyDescent="0.35">
      <c r="A132" s="146"/>
    </row>
    <row r="133" spans="1:1" x14ac:dyDescent="0.35">
      <c r="A133" s="146"/>
    </row>
    <row r="134" spans="1:1" x14ac:dyDescent="0.35">
      <c r="A134" s="146"/>
    </row>
    <row r="135" spans="1:1" x14ac:dyDescent="0.35">
      <c r="A135" s="146"/>
    </row>
    <row r="136" spans="1:1" x14ac:dyDescent="0.35">
      <c r="A136" s="146"/>
    </row>
    <row r="137" spans="1:1" x14ac:dyDescent="0.35">
      <c r="A137" s="146"/>
    </row>
    <row r="138" spans="1:1" x14ac:dyDescent="0.35">
      <c r="A138" s="146"/>
    </row>
    <row r="139" spans="1:1" x14ac:dyDescent="0.35">
      <c r="A139" s="146"/>
    </row>
    <row r="140" spans="1:1" x14ac:dyDescent="0.35">
      <c r="A140" s="146"/>
    </row>
    <row r="141" spans="1:1" x14ac:dyDescent="0.35">
      <c r="A141" s="146"/>
    </row>
    <row r="142" spans="1:1" x14ac:dyDescent="0.35">
      <c r="A142" s="146"/>
    </row>
    <row r="143" spans="1:1" x14ac:dyDescent="0.35">
      <c r="A143" s="146"/>
    </row>
    <row r="144" spans="1:1" x14ac:dyDescent="0.35">
      <c r="A144" s="146"/>
    </row>
    <row r="145" spans="1:1" x14ac:dyDescent="0.35">
      <c r="A145" s="146"/>
    </row>
    <row r="146" spans="1:1" x14ac:dyDescent="0.35">
      <c r="A146" s="146"/>
    </row>
    <row r="147" spans="1:1" x14ac:dyDescent="0.35">
      <c r="A147" s="146"/>
    </row>
    <row r="148" spans="1:1" x14ac:dyDescent="0.35">
      <c r="A148" s="146"/>
    </row>
    <row r="149" spans="1:1" x14ac:dyDescent="0.35">
      <c r="A149" s="146"/>
    </row>
    <row r="150" spans="1:1" x14ac:dyDescent="0.35">
      <c r="A150" s="146"/>
    </row>
    <row r="151" spans="1:1" x14ac:dyDescent="0.35">
      <c r="A151" s="146"/>
    </row>
    <row r="152" spans="1:1" x14ac:dyDescent="0.35">
      <c r="A152" s="146"/>
    </row>
    <row r="153" spans="1:1" x14ac:dyDescent="0.35">
      <c r="A153" s="146"/>
    </row>
    <row r="154" spans="1:1" x14ac:dyDescent="0.35">
      <c r="A154" s="146"/>
    </row>
    <row r="155" spans="1:1" x14ac:dyDescent="0.35">
      <c r="A155" s="146"/>
    </row>
    <row r="156" spans="1:1" x14ac:dyDescent="0.35">
      <c r="A156" s="146"/>
    </row>
    <row r="157" spans="1:1" x14ac:dyDescent="0.35">
      <c r="A157" s="146"/>
    </row>
    <row r="158" spans="1:1" x14ac:dyDescent="0.35">
      <c r="A158" s="146"/>
    </row>
    <row r="159" spans="1:1" x14ac:dyDescent="0.35">
      <c r="A159" s="146"/>
    </row>
    <row r="160" spans="1:1" x14ac:dyDescent="0.35">
      <c r="A160" s="146"/>
    </row>
    <row r="161" spans="1:1" x14ac:dyDescent="0.35">
      <c r="A161" s="146"/>
    </row>
    <row r="162" spans="1:1" x14ac:dyDescent="0.35">
      <c r="A162" s="146"/>
    </row>
    <row r="163" spans="1:1" x14ac:dyDescent="0.35">
      <c r="A163" s="146"/>
    </row>
    <row r="164" spans="1:1" x14ac:dyDescent="0.35">
      <c r="A164" s="146"/>
    </row>
    <row r="165" spans="1:1" x14ac:dyDescent="0.35">
      <c r="A165" s="146"/>
    </row>
    <row r="166" spans="1:1" x14ac:dyDescent="0.35">
      <c r="A166" s="146"/>
    </row>
    <row r="167" spans="1:1" x14ac:dyDescent="0.35">
      <c r="A167" s="146"/>
    </row>
    <row r="168" spans="1:1" x14ac:dyDescent="0.35">
      <c r="A168" s="146"/>
    </row>
    <row r="169" spans="1:1" x14ac:dyDescent="0.35">
      <c r="A169" s="146"/>
    </row>
    <row r="170" spans="1:1" x14ac:dyDescent="0.35">
      <c r="A170" s="146"/>
    </row>
    <row r="171" spans="1:1" x14ac:dyDescent="0.35">
      <c r="A171" s="146"/>
    </row>
    <row r="172" spans="1:1" x14ac:dyDescent="0.35">
      <c r="A172" s="146"/>
    </row>
    <row r="173" spans="1:1" x14ac:dyDescent="0.35">
      <c r="A173" s="146"/>
    </row>
    <row r="174" spans="1:1" x14ac:dyDescent="0.35">
      <c r="A174" s="146"/>
    </row>
    <row r="175" spans="1:1" x14ac:dyDescent="0.35">
      <c r="A175" s="146"/>
    </row>
    <row r="176" spans="1:1" x14ac:dyDescent="0.35">
      <c r="A176" s="146"/>
    </row>
    <row r="177" spans="1:1" x14ac:dyDescent="0.35">
      <c r="A177" s="146"/>
    </row>
    <row r="178" spans="1:1" x14ac:dyDescent="0.35">
      <c r="A178" s="146"/>
    </row>
    <row r="179" spans="1:1" x14ac:dyDescent="0.35">
      <c r="A179" s="146"/>
    </row>
    <row r="180" spans="1:1" x14ac:dyDescent="0.35">
      <c r="A180" s="146"/>
    </row>
    <row r="181" spans="1:1" x14ac:dyDescent="0.35">
      <c r="A181" s="146"/>
    </row>
    <row r="182" spans="1:1" x14ac:dyDescent="0.35">
      <c r="A182" s="146"/>
    </row>
    <row r="183" spans="1:1" x14ac:dyDescent="0.35">
      <c r="A183" s="146"/>
    </row>
    <row r="184" spans="1:1" x14ac:dyDescent="0.35">
      <c r="A184" s="146"/>
    </row>
    <row r="185" spans="1:1" x14ac:dyDescent="0.35">
      <c r="A185" s="146"/>
    </row>
    <row r="186" spans="1:1" x14ac:dyDescent="0.35">
      <c r="A186" s="146"/>
    </row>
    <row r="187" spans="1:1" x14ac:dyDescent="0.35">
      <c r="A187" s="146"/>
    </row>
    <row r="188" spans="1:1" x14ac:dyDescent="0.35">
      <c r="A188" s="146"/>
    </row>
    <row r="189" spans="1:1" x14ac:dyDescent="0.35">
      <c r="A189" s="146"/>
    </row>
    <row r="190" spans="1:1" x14ac:dyDescent="0.35">
      <c r="A190" s="146"/>
    </row>
    <row r="191" spans="1:1" x14ac:dyDescent="0.35">
      <c r="A191" s="146"/>
    </row>
    <row r="192" spans="1:1" x14ac:dyDescent="0.35">
      <c r="A192" s="146"/>
    </row>
    <row r="193" spans="1:1" x14ac:dyDescent="0.35">
      <c r="A193" s="146"/>
    </row>
    <row r="194" spans="1:1" x14ac:dyDescent="0.35">
      <c r="A194" s="146"/>
    </row>
    <row r="195" spans="1:1" x14ac:dyDescent="0.35">
      <c r="A195" s="146"/>
    </row>
    <row r="196" spans="1:1" x14ac:dyDescent="0.35">
      <c r="A196" s="146"/>
    </row>
    <row r="197" spans="1:1" x14ac:dyDescent="0.35">
      <c r="A197" s="146"/>
    </row>
    <row r="198" spans="1:1" x14ac:dyDescent="0.35">
      <c r="A198" s="146"/>
    </row>
    <row r="199" spans="1:1" x14ac:dyDescent="0.35">
      <c r="A199" s="146"/>
    </row>
    <row r="200" spans="1:1" x14ac:dyDescent="0.35">
      <c r="A200" s="146"/>
    </row>
    <row r="201" spans="1:1" x14ac:dyDescent="0.35">
      <c r="A201" s="146"/>
    </row>
    <row r="202" spans="1:1" x14ac:dyDescent="0.35">
      <c r="A202" s="146"/>
    </row>
    <row r="203" spans="1:1" x14ac:dyDescent="0.35">
      <c r="A203" s="146"/>
    </row>
    <row r="204" spans="1:1" x14ac:dyDescent="0.35">
      <c r="A204" s="146"/>
    </row>
    <row r="205" spans="1:1" x14ac:dyDescent="0.35">
      <c r="A205" s="146"/>
    </row>
    <row r="206" spans="1:1" x14ac:dyDescent="0.35">
      <c r="A206" s="146"/>
    </row>
    <row r="207" spans="1:1" x14ac:dyDescent="0.35">
      <c r="A207" s="146"/>
    </row>
    <row r="208" spans="1:1" x14ac:dyDescent="0.35">
      <c r="A208" s="146"/>
    </row>
    <row r="209" spans="1:1" x14ac:dyDescent="0.35">
      <c r="A209" s="146"/>
    </row>
    <row r="210" spans="1:1" x14ac:dyDescent="0.35">
      <c r="A210" s="146"/>
    </row>
    <row r="211" spans="1:1" x14ac:dyDescent="0.35">
      <c r="A211" s="146"/>
    </row>
    <row r="212" spans="1:1" x14ac:dyDescent="0.35">
      <c r="A212" s="146"/>
    </row>
    <row r="213" spans="1:1" x14ac:dyDescent="0.35">
      <c r="A213" s="146"/>
    </row>
    <row r="214" spans="1:1" x14ac:dyDescent="0.35">
      <c r="A214" s="146"/>
    </row>
    <row r="215" spans="1:1" x14ac:dyDescent="0.35">
      <c r="A215" s="146"/>
    </row>
    <row r="216" spans="1:1" x14ac:dyDescent="0.35">
      <c r="A216" s="146"/>
    </row>
    <row r="217" spans="1:1" x14ac:dyDescent="0.35">
      <c r="A217" s="146"/>
    </row>
    <row r="218" spans="1:1" x14ac:dyDescent="0.35">
      <c r="A218" s="146"/>
    </row>
    <row r="219" spans="1:1" x14ac:dyDescent="0.35">
      <c r="A219" s="146"/>
    </row>
    <row r="220" spans="1:1" x14ac:dyDescent="0.35">
      <c r="A220" s="146"/>
    </row>
    <row r="221" spans="1:1" x14ac:dyDescent="0.35">
      <c r="A221" s="146"/>
    </row>
    <row r="222" spans="1:1" x14ac:dyDescent="0.35">
      <c r="A222" s="146"/>
    </row>
    <row r="223" spans="1:1" x14ac:dyDescent="0.35">
      <c r="A223" s="146"/>
    </row>
    <row r="224" spans="1:1" x14ac:dyDescent="0.35">
      <c r="A224" s="146"/>
    </row>
    <row r="225" spans="1:1" x14ac:dyDescent="0.35">
      <c r="A225" s="146"/>
    </row>
    <row r="226" spans="1:1" x14ac:dyDescent="0.35">
      <c r="A226" s="146"/>
    </row>
    <row r="227" spans="1:1" x14ac:dyDescent="0.35">
      <c r="A227" s="146"/>
    </row>
    <row r="228" spans="1:1" x14ac:dyDescent="0.35">
      <c r="A228" s="146"/>
    </row>
    <row r="229" spans="1:1" x14ac:dyDescent="0.35">
      <c r="A229" s="146"/>
    </row>
    <row r="230" spans="1:1" x14ac:dyDescent="0.35">
      <c r="A230" s="146"/>
    </row>
    <row r="231" spans="1:1" x14ac:dyDescent="0.35">
      <c r="A231" s="146"/>
    </row>
    <row r="232" spans="1:1" x14ac:dyDescent="0.35">
      <c r="A232" s="146"/>
    </row>
    <row r="233" spans="1:1" x14ac:dyDescent="0.35">
      <c r="A233" s="146"/>
    </row>
    <row r="234" spans="1:1" x14ac:dyDescent="0.35">
      <c r="A234" s="146"/>
    </row>
    <row r="235" spans="1:1" x14ac:dyDescent="0.35">
      <c r="A235" s="146"/>
    </row>
    <row r="236" spans="1:1" x14ac:dyDescent="0.35">
      <c r="A236" s="146"/>
    </row>
    <row r="237" spans="1:1" x14ac:dyDescent="0.35">
      <c r="A237" s="146"/>
    </row>
    <row r="238" spans="1:1" x14ac:dyDescent="0.35">
      <c r="A238" s="146"/>
    </row>
    <row r="239" spans="1:1" x14ac:dyDescent="0.35">
      <c r="A239" s="146"/>
    </row>
    <row r="240" spans="1:1" x14ac:dyDescent="0.35">
      <c r="A240" s="146"/>
    </row>
    <row r="241" spans="1:1" x14ac:dyDescent="0.35">
      <c r="A241" s="146"/>
    </row>
    <row r="242" spans="1:1" x14ac:dyDescent="0.35">
      <c r="A242" s="146"/>
    </row>
  </sheetData>
  <sheetProtection password="9E21" sheet="1" objects="1" scenarios="1"/>
  <mergeCells count="38">
    <mergeCell ref="B19:E19"/>
    <mergeCell ref="B10:E11"/>
    <mergeCell ref="F10:J10"/>
    <mergeCell ref="B12:E12"/>
    <mergeCell ref="B13:E13"/>
    <mergeCell ref="B14:E14"/>
    <mergeCell ref="B15:E15"/>
    <mergeCell ref="B16:E16"/>
    <mergeCell ref="B17:E17"/>
    <mergeCell ref="B18:E18"/>
    <mergeCell ref="B31:E31"/>
    <mergeCell ref="B20:E20"/>
    <mergeCell ref="B21:E21"/>
    <mergeCell ref="B23:E23"/>
    <mergeCell ref="B24:E24"/>
    <mergeCell ref="B25:E25"/>
    <mergeCell ref="B22:E22"/>
    <mergeCell ref="C59:G59"/>
    <mergeCell ref="B42:G49"/>
    <mergeCell ref="B40:G40"/>
    <mergeCell ref="F37:J37"/>
    <mergeCell ref="B7:J7"/>
    <mergeCell ref="B32:E32"/>
    <mergeCell ref="B33:E33"/>
    <mergeCell ref="B34:E34"/>
    <mergeCell ref="B35:E35"/>
    <mergeCell ref="B36:E36"/>
    <mergeCell ref="B37:E37"/>
    <mergeCell ref="B26:E26"/>
    <mergeCell ref="B27:E27"/>
    <mergeCell ref="B28:E28"/>
    <mergeCell ref="B29:E29"/>
    <mergeCell ref="B30:E30"/>
    <mergeCell ref="B52:G52"/>
    <mergeCell ref="C53:G53"/>
    <mergeCell ref="C54:G54"/>
    <mergeCell ref="B57:G57"/>
    <mergeCell ref="C58:G58"/>
  </mergeCells>
  <pageMargins left="0.7" right="0.7" top="0.75" bottom="0.75" header="0.3" footer="0.3"/>
  <pageSetup paperSize="9" scale="7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14</vt:i4>
      </vt:variant>
    </vt:vector>
  </HeadingPairs>
  <TitlesOfParts>
    <vt:vector size="33" baseType="lpstr">
      <vt:lpstr>Presentacion</vt:lpstr>
      <vt:lpstr>INFORMACION</vt:lpstr>
      <vt:lpstr>Misión</vt:lpstr>
      <vt:lpstr>Visión</vt:lpstr>
      <vt:lpstr>Valores</vt:lpstr>
      <vt:lpstr>OBJETIVOS ESTRATÉGICOS Y UEN</vt:lpstr>
      <vt:lpstr>ANALISIS INTERNO Y EXTERNO</vt:lpstr>
      <vt:lpstr>CADENA DE VALOR</vt:lpstr>
      <vt:lpstr>AutodiagCadena</vt:lpstr>
      <vt:lpstr>BCG</vt:lpstr>
      <vt:lpstr>AutodiagBCG</vt:lpstr>
      <vt:lpstr>Analisis Porter</vt:lpstr>
      <vt:lpstr>AutoPorter</vt:lpstr>
      <vt:lpstr>AE PEST</vt:lpstr>
      <vt:lpstr>IDENTIFICACION  ESTR</vt:lpstr>
      <vt:lpstr>MATRIZ CAME</vt:lpstr>
      <vt:lpstr>RESUMEN EJECUTIVO</vt:lpstr>
      <vt:lpstr>FINAL</vt:lpstr>
      <vt:lpstr>Hoja1</vt:lpstr>
      <vt:lpstr>'AE PEST'!Área_de_impresión</vt:lpstr>
      <vt:lpstr>'ANALISIS INTERNO Y EXTERNO'!Área_de_impresión</vt:lpstr>
      <vt:lpstr>'Analisis Porter'!Área_de_impresión</vt:lpstr>
      <vt:lpstr>AutodiagCadena!Área_de_impresión</vt:lpstr>
      <vt:lpstr>AutoPorter!Área_de_impresión</vt:lpstr>
      <vt:lpstr>BCG!Área_de_impresión</vt:lpstr>
      <vt:lpstr>'CADENA DE VALOR'!Área_de_impresión</vt:lpstr>
      <vt:lpstr>'MATRIZ CAME'!Área_de_impresión</vt:lpstr>
      <vt:lpstr>Misión!Área_de_impresión</vt:lpstr>
      <vt:lpstr>'OBJETIVOS ESTRATÉGICOS Y UEN'!Área_de_impresión</vt:lpstr>
      <vt:lpstr>Presentacion!Área_de_impresión</vt:lpstr>
      <vt:lpstr>'RESUMEN EJECUTIVO'!Área_de_impresión</vt:lpstr>
      <vt:lpstr>Valores!Área_de_impresión</vt:lpstr>
      <vt:lpstr>OBJETIVOS</vt:lpstr>
    </vt:vector>
  </TitlesOfParts>
  <Company>Fundacion Red Andalucia Emprende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Estratégico</dc:title>
  <dc:creator>Emprendedores</dc:creator>
  <cp:lastModifiedBy>Julio Cesar Sanchez Bertos</cp:lastModifiedBy>
  <cp:lastPrinted>2013-05-03T11:59:09Z</cp:lastPrinted>
  <dcterms:created xsi:type="dcterms:W3CDTF">2011-10-19T11:15:10Z</dcterms:created>
  <dcterms:modified xsi:type="dcterms:W3CDTF">2019-04-08T10:24:59Z</dcterms:modified>
</cp:coreProperties>
</file>