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showSheetTabs="0" xWindow="32760" yWindow="32760" windowWidth="19440" windowHeight="11640" tabRatio="354" activeTab="1"/>
  </bookViews>
  <sheets>
    <sheet name="Datos Básicos" sheetId="8" r:id="rId1"/>
    <sheet name="Portada" sheetId="4" r:id="rId2"/>
    <sheet name="datos origen gráficos" sheetId="5" state="hidden" r:id="rId3"/>
    <sheet name="pagos" sheetId="7" r:id="rId4"/>
    <sheet name="cobros" sheetId="6" r:id="rId5"/>
    <sheet name="Resultados" sheetId="3" r:id="rId6"/>
  </sheets>
  <calcPr calcId="162913"/>
</workbook>
</file>

<file path=xl/calcChain.xml><?xml version="1.0" encoding="utf-8"?>
<calcChain xmlns="http://schemas.openxmlformats.org/spreadsheetml/2006/main">
  <c r="B8" i="3"/>
  <c r="B80"/>
  <c r="C80"/>
  <c r="E80"/>
  <c r="G80"/>
  <c r="I80"/>
  <c r="AB80"/>
  <c r="K80"/>
  <c r="M80"/>
  <c r="O80"/>
  <c r="Q80"/>
  <c r="S80"/>
  <c r="U80"/>
  <c r="W80"/>
  <c r="Y80"/>
  <c r="D80"/>
  <c r="F80"/>
  <c r="H80"/>
  <c r="J80"/>
  <c r="L80"/>
  <c r="N80"/>
  <c r="P80"/>
  <c r="R80"/>
  <c r="T80"/>
  <c r="V80"/>
  <c r="X80"/>
  <c r="B12" i="6"/>
  <c r="C8" i="3"/>
  <c r="AA8"/>
  <c r="B8" i="6"/>
  <c r="C8"/>
  <c r="C12"/>
  <c r="C20"/>
  <c r="C23" i="3"/>
  <c r="D8" i="6"/>
  <c r="D12"/>
  <c r="D15" i="3"/>
  <c r="D20" i="6"/>
  <c r="D23" i="3"/>
  <c r="E8" i="6"/>
  <c r="E12"/>
  <c r="E20"/>
  <c r="E23" i="3"/>
  <c r="F8" i="6"/>
  <c r="F12"/>
  <c r="G8"/>
  <c r="G12"/>
  <c r="G15" i="3"/>
  <c r="G20" i="6"/>
  <c r="G23" i="3"/>
  <c r="H8" i="6"/>
  <c r="H12"/>
  <c r="H15" i="3"/>
  <c r="H20" i="6"/>
  <c r="H23" i="3"/>
  <c r="I8" i="6"/>
  <c r="I12"/>
  <c r="I20"/>
  <c r="I23" i="3"/>
  <c r="J8" i="6"/>
  <c r="J12"/>
  <c r="J20"/>
  <c r="J23" i="3"/>
  <c r="K8" i="6"/>
  <c r="K12"/>
  <c r="K15" i="3"/>
  <c r="K20" i="6"/>
  <c r="K23" i="3"/>
  <c r="L8" i="6"/>
  <c r="L12"/>
  <c r="L15" i="3"/>
  <c r="L20" i="6"/>
  <c r="L23" i="3"/>
  <c r="M8" i="6"/>
  <c r="M12"/>
  <c r="M20"/>
  <c r="M23" i="3"/>
  <c r="N8" i="6"/>
  <c r="N12"/>
  <c r="N20"/>
  <c r="N23" i="3"/>
  <c r="O8" i="6"/>
  <c r="O12"/>
  <c r="O20"/>
  <c r="O23" i="3"/>
  <c r="P8" i="6"/>
  <c r="P12"/>
  <c r="P15" i="3"/>
  <c r="P20" i="6"/>
  <c r="P23" i="3"/>
  <c r="Q8" i="6"/>
  <c r="Q12"/>
  <c r="Q20"/>
  <c r="Q23" i="3"/>
  <c r="R8" i="6"/>
  <c r="R12"/>
  <c r="S8"/>
  <c r="S12"/>
  <c r="S20"/>
  <c r="S23" i="3"/>
  <c r="T8" i="6"/>
  <c r="T12"/>
  <c r="T15" i="3"/>
  <c r="T20" i="6"/>
  <c r="T23" i="3"/>
  <c r="U8" i="6"/>
  <c r="U12"/>
  <c r="U20"/>
  <c r="U23" i="3"/>
  <c r="V8" i="6"/>
  <c r="V12"/>
  <c r="W8"/>
  <c r="W12"/>
  <c r="W15" i="3"/>
  <c r="W20" i="6"/>
  <c r="W23" i="3"/>
  <c r="AB9" i="6"/>
  <c r="AB10"/>
  <c r="AB8"/>
  <c r="C13" i="7"/>
  <c r="AA75" i="3"/>
  <c r="AA76"/>
  <c r="A76"/>
  <c r="A75"/>
  <c r="AA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B49"/>
  <c r="A49"/>
  <c r="A48"/>
  <c r="E23" i="7"/>
  <c r="AB29"/>
  <c r="AB49" i="3"/>
  <c r="Y23" i="7"/>
  <c r="Y43" i="3"/>
  <c r="C55" i="7"/>
  <c r="D55"/>
  <c r="E55"/>
  <c r="E75" i="3"/>
  <c r="F55" i="7"/>
  <c r="F75" i="3"/>
  <c r="G55" i="7"/>
  <c r="H55"/>
  <c r="I55"/>
  <c r="I75" i="3"/>
  <c r="J55" i="7"/>
  <c r="J75" i="3"/>
  <c r="K55" i="7"/>
  <c r="L55"/>
  <c r="M55"/>
  <c r="M75" i="3"/>
  <c r="N55" i="7"/>
  <c r="N75" i="3"/>
  <c r="O55" i="7"/>
  <c r="P55"/>
  <c r="Q55"/>
  <c r="Q75" i="3"/>
  <c r="R55" i="7"/>
  <c r="R75" i="3"/>
  <c r="S55" i="7"/>
  <c r="T55"/>
  <c r="U55"/>
  <c r="U75" i="3"/>
  <c r="V55" i="7"/>
  <c r="V75" i="3"/>
  <c r="W55" i="7"/>
  <c r="X55"/>
  <c r="Y55"/>
  <c r="Y75" i="3"/>
  <c r="B55" i="7"/>
  <c r="B75" i="3"/>
  <c r="AB56" i="7"/>
  <c r="AB76" i="3"/>
  <c r="B76"/>
  <c r="C75"/>
  <c r="D75"/>
  <c r="G75"/>
  <c r="H75"/>
  <c r="K75"/>
  <c r="L75"/>
  <c r="O75"/>
  <c r="P75"/>
  <c r="S75"/>
  <c r="T75"/>
  <c r="W75"/>
  <c r="X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B23" i="7"/>
  <c r="C53"/>
  <c r="C73" i="3"/>
  <c r="AB54" i="7"/>
  <c r="AB53"/>
  <c r="A74" i="3"/>
  <c r="X23" i="7"/>
  <c r="W23"/>
  <c r="V23"/>
  <c r="U23"/>
  <c r="U43" i="3"/>
  <c r="T23" i="7"/>
  <c r="S23"/>
  <c r="R23"/>
  <c r="Q23"/>
  <c r="Q43" i="3"/>
  <c r="P23" i="7"/>
  <c r="O23"/>
  <c r="N23"/>
  <c r="M23"/>
  <c r="M43" i="3"/>
  <c r="L23" i="7"/>
  <c r="K23"/>
  <c r="J23"/>
  <c r="I23"/>
  <c r="I43" i="3"/>
  <c r="H23" i="7"/>
  <c r="G23"/>
  <c r="F23"/>
  <c r="D23"/>
  <c r="C23"/>
  <c r="B16" i="3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X12" i="6"/>
  <c r="Y12"/>
  <c r="C48" i="3"/>
  <c r="B35"/>
  <c r="J9" i="7"/>
  <c r="D13" i="5"/>
  <c r="D12"/>
  <c r="D11"/>
  <c r="D10"/>
  <c r="D9"/>
  <c r="D8"/>
  <c r="D7"/>
  <c r="D6"/>
  <c r="D5"/>
  <c r="D4"/>
  <c r="D3"/>
  <c r="D2"/>
  <c r="D53" i="7"/>
  <c r="E53"/>
  <c r="F53"/>
  <c r="F73" i="3"/>
  <c r="G53" i="7"/>
  <c r="H53"/>
  <c r="I53"/>
  <c r="I73" i="3"/>
  <c r="J53" i="7"/>
  <c r="J73" i="3"/>
  <c r="K53" i="7"/>
  <c r="L53"/>
  <c r="M53"/>
  <c r="N53"/>
  <c r="N73" i="3"/>
  <c r="O53" i="7"/>
  <c r="P53"/>
  <c r="Q53"/>
  <c r="Q73" i="3"/>
  <c r="R53" i="7"/>
  <c r="R73" i="3"/>
  <c r="S53" i="7"/>
  <c r="T53"/>
  <c r="U53"/>
  <c r="U73" i="3"/>
  <c r="V53" i="7"/>
  <c r="V73" i="3"/>
  <c r="W53" i="7"/>
  <c r="X53"/>
  <c r="Y53"/>
  <c r="Y73" i="3"/>
  <c r="B53" i="7"/>
  <c r="B73" i="3"/>
  <c r="I9" i="7"/>
  <c r="F9"/>
  <c r="F13"/>
  <c r="F19"/>
  <c r="F37"/>
  <c r="F43"/>
  <c r="F63" i="3"/>
  <c r="F49" i="7"/>
  <c r="E11" i="3"/>
  <c r="F11"/>
  <c r="G11"/>
  <c r="H11"/>
  <c r="I11"/>
  <c r="J11"/>
  <c r="K11"/>
  <c r="L11"/>
  <c r="M11"/>
  <c r="X8" i="6"/>
  <c r="X11" i="3"/>
  <c r="X20" i="6"/>
  <c r="X23" i="3"/>
  <c r="Y8" i="6"/>
  <c r="Y20"/>
  <c r="Y23" i="3"/>
  <c r="B12"/>
  <c r="A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A11"/>
  <c r="B9" i="7"/>
  <c r="B13"/>
  <c r="B19"/>
  <c r="B37"/>
  <c r="B57" i="3"/>
  <c r="B43" i="7"/>
  <c r="B63" i="3"/>
  <c r="AB10" i="7"/>
  <c r="AB11"/>
  <c r="AB12"/>
  <c r="AB32" i="3"/>
  <c r="AB14" i="7"/>
  <c r="AB34" i="3"/>
  <c r="AB15" i="7"/>
  <c r="AB35" i="3"/>
  <c r="AB16" i="7"/>
  <c r="AB17"/>
  <c r="AB18"/>
  <c r="AB20"/>
  <c r="AB40" i="3"/>
  <c r="AB19" i="7"/>
  <c r="AB21"/>
  <c r="AB22"/>
  <c r="AB24"/>
  <c r="AB25"/>
  <c r="AB26"/>
  <c r="AB46" i="3"/>
  <c r="AB27" i="7"/>
  <c r="AB47" i="3"/>
  <c r="AB28" i="7"/>
  <c r="AB30"/>
  <c r="AB31"/>
  <c r="AB51" i="3"/>
  <c r="AB32" i="7"/>
  <c r="AB52" i="3"/>
  <c r="AB33" i="7"/>
  <c r="AB34"/>
  <c r="AB35"/>
  <c r="AB55" i="3"/>
  <c r="AB36" i="7"/>
  <c r="AB56" i="3"/>
  <c r="AB38" i="7"/>
  <c r="AB39"/>
  <c r="AB40"/>
  <c r="AB41"/>
  <c r="AB42"/>
  <c r="AB62" i="3"/>
  <c r="AB44" i="7"/>
  <c r="AB45"/>
  <c r="AB50"/>
  <c r="AB51"/>
  <c r="AB52"/>
  <c r="C49"/>
  <c r="C69" i="3"/>
  <c r="C48" i="7"/>
  <c r="C68" i="3"/>
  <c r="C9" i="7"/>
  <c r="C19"/>
  <c r="C39" i="3"/>
  <c r="C37" i="7"/>
  <c r="C43"/>
  <c r="AB14" i="6"/>
  <c r="AB17" i="3"/>
  <c r="AB15" i="6"/>
  <c r="AB16"/>
  <c r="AB17"/>
  <c r="AB18"/>
  <c r="AB21" i="3"/>
  <c r="B49" i="7"/>
  <c r="AA78" i="3"/>
  <c r="AB74"/>
  <c r="AA74"/>
  <c r="AA73"/>
  <c r="AB72"/>
  <c r="AA72"/>
  <c r="AA71"/>
  <c r="AA70"/>
  <c r="AA69"/>
  <c r="AA68"/>
  <c r="AB66"/>
  <c r="AA66"/>
  <c r="AB65"/>
  <c r="AA65"/>
  <c r="AA64"/>
  <c r="AA63"/>
  <c r="AA62"/>
  <c r="AB61"/>
  <c r="AA61"/>
  <c r="AB60"/>
  <c r="AA60"/>
  <c r="AB59"/>
  <c r="AA59"/>
  <c r="AB58"/>
  <c r="AA58"/>
  <c r="AA57"/>
  <c r="AA56"/>
  <c r="AA55"/>
  <c r="AB54"/>
  <c r="AA54"/>
  <c r="AB53"/>
  <c r="AA53"/>
  <c r="AA52"/>
  <c r="AA51"/>
  <c r="AB50"/>
  <c r="AA50"/>
  <c r="AB48"/>
  <c r="AA48"/>
  <c r="AA47"/>
  <c r="AA46"/>
  <c r="AB45"/>
  <c r="AA45"/>
  <c r="AA44"/>
  <c r="AA43"/>
  <c r="AB42"/>
  <c r="AA42"/>
  <c r="AB41"/>
  <c r="AA41"/>
  <c r="AA40"/>
  <c r="AA39"/>
  <c r="AB38"/>
  <c r="AA38"/>
  <c r="AB37"/>
  <c r="AA37"/>
  <c r="AB36"/>
  <c r="AA36"/>
  <c r="AA35"/>
  <c r="AA34"/>
  <c r="AA33"/>
  <c r="AA32"/>
  <c r="AB31"/>
  <c r="AA31"/>
  <c r="AB30"/>
  <c r="AA30"/>
  <c r="AA29"/>
  <c r="AA28"/>
  <c r="Y9" i="7"/>
  <c r="Y13"/>
  <c r="Y19"/>
  <c r="Y37"/>
  <c r="Y43"/>
  <c r="Y63" i="3"/>
  <c r="Y49" i="7"/>
  <c r="Y48"/>
  <c r="Y68" i="3"/>
  <c r="X9" i="7"/>
  <c r="X29" i="3"/>
  <c r="X13" i="7"/>
  <c r="X19"/>
  <c r="X37"/>
  <c r="X43"/>
  <c r="X49"/>
  <c r="X48"/>
  <c r="X68" i="3"/>
  <c r="W9" i="7"/>
  <c r="W8"/>
  <c r="W13"/>
  <c r="W33" i="3"/>
  <c r="W19" i="7"/>
  <c r="W37"/>
  <c r="W43"/>
  <c r="W49"/>
  <c r="V9"/>
  <c r="V13"/>
  <c r="V19"/>
  <c r="V37"/>
  <c r="V43"/>
  <c r="V63" i="3"/>
  <c r="V49" i="7"/>
  <c r="V48"/>
  <c r="V68" i="3"/>
  <c r="U9" i="7"/>
  <c r="U13"/>
  <c r="U19"/>
  <c r="U37"/>
  <c r="U57" i="3"/>
  <c r="U43" i="7"/>
  <c r="U49"/>
  <c r="U48"/>
  <c r="U68" i="3"/>
  <c r="T9" i="7"/>
  <c r="T29" i="3"/>
  <c r="T13" i="7"/>
  <c r="T19"/>
  <c r="T37"/>
  <c r="T57" i="3"/>
  <c r="T43" i="7"/>
  <c r="T49"/>
  <c r="T48"/>
  <c r="T68" i="3"/>
  <c r="S9" i="7"/>
  <c r="S13"/>
  <c r="S19"/>
  <c r="S37"/>
  <c r="S43"/>
  <c r="S49"/>
  <c r="S69" i="3"/>
  <c r="S48" i="7"/>
  <c r="S68" i="3"/>
  <c r="R9" i="7"/>
  <c r="R13"/>
  <c r="R19"/>
  <c r="R37"/>
  <c r="R43"/>
  <c r="R63" i="3"/>
  <c r="R49" i="7"/>
  <c r="Q9"/>
  <c r="Q13"/>
  <c r="Q19"/>
  <c r="Q37"/>
  <c r="Q43"/>
  <c r="Q8"/>
  <c r="Q49"/>
  <c r="Q48"/>
  <c r="Q68" i="3"/>
  <c r="P9" i="7"/>
  <c r="P29" i="3"/>
  <c r="P13" i="7"/>
  <c r="P19"/>
  <c r="P37"/>
  <c r="P43"/>
  <c r="P49"/>
  <c r="P48"/>
  <c r="P68" i="3"/>
  <c r="O9" i="7"/>
  <c r="O13"/>
  <c r="O19"/>
  <c r="O37"/>
  <c r="O43"/>
  <c r="O49"/>
  <c r="N9"/>
  <c r="N13"/>
  <c r="N19"/>
  <c r="N37"/>
  <c r="N43"/>
  <c r="N63" i="3"/>
  <c r="N49" i="7"/>
  <c r="M9"/>
  <c r="M13"/>
  <c r="M19"/>
  <c r="M37"/>
  <c r="M57" i="3"/>
  <c r="M43" i="7"/>
  <c r="M49"/>
  <c r="L9"/>
  <c r="L29" i="3"/>
  <c r="L13" i="7"/>
  <c r="L19"/>
  <c r="L37"/>
  <c r="L57" i="3"/>
  <c r="L43" i="7"/>
  <c r="L49"/>
  <c r="L48"/>
  <c r="L68" i="3"/>
  <c r="K9" i="7"/>
  <c r="K13"/>
  <c r="K19"/>
  <c r="K37"/>
  <c r="K43"/>
  <c r="K49"/>
  <c r="K69" i="3"/>
  <c r="K48" i="7"/>
  <c r="K68" i="3"/>
  <c r="J13" i="7"/>
  <c r="J19"/>
  <c r="J37"/>
  <c r="J57" i="3"/>
  <c r="J43" i="7"/>
  <c r="J49"/>
  <c r="I13"/>
  <c r="I19"/>
  <c r="I37"/>
  <c r="I43"/>
  <c r="I49"/>
  <c r="I48"/>
  <c r="I68" i="3"/>
  <c r="H9" i="7"/>
  <c r="H13"/>
  <c r="H19"/>
  <c r="H37"/>
  <c r="H43"/>
  <c r="H49"/>
  <c r="H48"/>
  <c r="H68" i="3"/>
  <c r="G9" i="7"/>
  <c r="G13"/>
  <c r="G19"/>
  <c r="G37"/>
  <c r="G43"/>
  <c r="G63" i="3"/>
  <c r="G49" i="7"/>
  <c r="G48"/>
  <c r="G68" i="3"/>
  <c r="E9" i="7"/>
  <c r="E13"/>
  <c r="E19"/>
  <c r="E37"/>
  <c r="E43"/>
  <c r="E63" i="3"/>
  <c r="E49" i="7"/>
  <c r="D9"/>
  <c r="D29" i="3"/>
  <c r="D19" i="7"/>
  <c r="D13"/>
  <c r="D37"/>
  <c r="D43"/>
  <c r="D49"/>
  <c r="D48"/>
  <c r="Y74" i="3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X73"/>
  <c r="W73"/>
  <c r="T73"/>
  <c r="S73"/>
  <c r="P73"/>
  <c r="O73"/>
  <c r="L73"/>
  <c r="K73"/>
  <c r="H73"/>
  <c r="G73"/>
  <c r="D73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Y69"/>
  <c r="X69"/>
  <c r="U69"/>
  <c r="T69"/>
  <c r="R69"/>
  <c r="Q69"/>
  <c r="P69"/>
  <c r="M69"/>
  <c r="L69"/>
  <c r="I69"/>
  <c r="G69"/>
  <c r="E69"/>
  <c r="D69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X63"/>
  <c r="W63"/>
  <c r="U63"/>
  <c r="T63"/>
  <c r="S63"/>
  <c r="Q63"/>
  <c r="P63"/>
  <c r="O63"/>
  <c r="M63"/>
  <c r="L63"/>
  <c r="K63"/>
  <c r="J63"/>
  <c r="I63"/>
  <c r="H63"/>
  <c r="D63"/>
  <c r="C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X57"/>
  <c r="W57"/>
  <c r="V57"/>
  <c r="S57"/>
  <c r="R57"/>
  <c r="Q57"/>
  <c r="P57"/>
  <c r="O57"/>
  <c r="N57"/>
  <c r="K57"/>
  <c r="I57"/>
  <c r="H57"/>
  <c r="G57"/>
  <c r="F57"/>
  <c r="E57"/>
  <c r="D57"/>
  <c r="C57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48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X43"/>
  <c r="W43"/>
  <c r="V43"/>
  <c r="T43"/>
  <c r="S43"/>
  <c r="R43"/>
  <c r="P43"/>
  <c r="O43"/>
  <c r="N43"/>
  <c r="L43"/>
  <c r="K43"/>
  <c r="J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H39"/>
  <c r="G39"/>
  <c r="F39"/>
  <c r="E39"/>
  <c r="D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U33"/>
  <c r="T33"/>
  <c r="S33"/>
  <c r="R33"/>
  <c r="Q33"/>
  <c r="P33"/>
  <c r="M33"/>
  <c r="L33"/>
  <c r="K33"/>
  <c r="J33"/>
  <c r="I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W29"/>
  <c r="V29"/>
  <c r="S29"/>
  <c r="R29"/>
  <c r="Q29"/>
  <c r="O29"/>
  <c r="N29"/>
  <c r="M29"/>
  <c r="K29"/>
  <c r="J29"/>
  <c r="I29"/>
  <c r="H29"/>
  <c r="G29"/>
  <c r="C29"/>
  <c r="B29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50"/>
  <c r="A51"/>
  <c r="A52"/>
  <c r="A53"/>
  <c r="A54"/>
  <c r="A55"/>
  <c r="A56"/>
  <c r="A57"/>
  <c r="A58"/>
  <c r="A59"/>
  <c r="A60"/>
  <c r="A61"/>
  <c r="A62"/>
  <c r="A63"/>
  <c r="A64"/>
  <c r="A65"/>
  <c r="A66"/>
  <c r="A68"/>
  <c r="A69"/>
  <c r="A70"/>
  <c r="A71"/>
  <c r="A72"/>
  <c r="A73"/>
  <c r="A78"/>
  <c r="AA23"/>
  <c r="AA21"/>
  <c r="AB20"/>
  <c r="AA20"/>
  <c r="AB19"/>
  <c r="AA19"/>
  <c r="AB18"/>
  <c r="AA18"/>
  <c r="AA17"/>
  <c r="AA15"/>
  <c r="AB13"/>
  <c r="AA13"/>
  <c r="AA11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B15"/>
  <c r="C15"/>
  <c r="E15"/>
  <c r="I15"/>
  <c r="J15"/>
  <c r="M15"/>
  <c r="N15"/>
  <c r="O15"/>
  <c r="Q15"/>
  <c r="S15"/>
  <c r="U15"/>
  <c r="X15"/>
  <c r="Y15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A9"/>
  <c r="A12"/>
  <c r="A13"/>
  <c r="A15"/>
  <c r="A17"/>
  <c r="A18"/>
  <c r="A19"/>
  <c r="A20"/>
  <c r="A21"/>
  <c r="A23"/>
  <c r="A4" i="7"/>
  <c r="A3" i="3"/>
  <c r="A4" i="6"/>
  <c r="Z78" i="3"/>
  <c r="G13" i="5"/>
  <c r="G12"/>
  <c r="G11"/>
  <c r="G10"/>
  <c r="G9"/>
  <c r="G8"/>
  <c r="G7"/>
  <c r="G6"/>
  <c r="G5"/>
  <c r="G4"/>
  <c r="G3"/>
  <c r="G2"/>
  <c r="A13"/>
  <c r="A12"/>
  <c r="A11"/>
  <c r="A10"/>
  <c r="A9"/>
  <c r="A8"/>
  <c r="A7"/>
  <c r="A6"/>
  <c r="A5"/>
  <c r="A4"/>
  <c r="A3"/>
  <c r="A2"/>
  <c r="Y11" i="3"/>
  <c r="W11"/>
  <c r="V11"/>
  <c r="U11"/>
  <c r="T11"/>
  <c r="S11"/>
  <c r="R11"/>
  <c r="Q11"/>
  <c r="P11"/>
  <c r="O11"/>
  <c r="N11"/>
  <c r="C11"/>
  <c r="AB55" i="7"/>
  <c r="AB75" i="3"/>
  <c r="D11"/>
  <c r="H69"/>
  <c r="AB70"/>
  <c r="D8" i="7"/>
  <c r="D28" i="3"/>
  <c r="AB13" i="7"/>
  <c r="AB33" i="3"/>
  <c r="AB73"/>
  <c r="AB71"/>
  <c r="D68"/>
  <c r="W28"/>
  <c r="AB39"/>
  <c r="AB11"/>
  <c r="Q58" i="7"/>
  <c r="Q78" i="3"/>
  <c r="Q28"/>
  <c r="J48" i="7"/>
  <c r="J68" i="3"/>
  <c r="J69"/>
  <c r="N48" i="7"/>
  <c r="N68" i="3"/>
  <c r="N69"/>
  <c r="N8" i="7"/>
  <c r="N33" i="3"/>
  <c r="V8" i="7"/>
  <c r="V33" i="3"/>
  <c r="V69"/>
  <c r="L8" i="7"/>
  <c r="T8"/>
  <c r="Y8"/>
  <c r="B69" i="3"/>
  <c r="B48" i="7"/>
  <c r="B68" i="3"/>
  <c r="AB64"/>
  <c r="AB43" i="7"/>
  <c r="AB63" i="3"/>
  <c r="V20" i="6"/>
  <c r="V23" i="3"/>
  <c r="V15"/>
  <c r="F20" i="6"/>
  <c r="F23" i="3"/>
  <c r="F15"/>
  <c r="E8" i="7"/>
  <c r="E29" i="3"/>
  <c r="G8" i="7"/>
  <c r="I39" i="3"/>
  <c r="I8" i="7"/>
  <c r="O69" i="3"/>
  <c r="O48" i="7"/>
  <c r="O68" i="3"/>
  <c r="O8" i="7"/>
  <c r="O33" i="3"/>
  <c r="W69"/>
  <c r="W48" i="7"/>
  <c r="W68" i="3"/>
  <c r="F29"/>
  <c r="F8" i="7"/>
  <c r="D58"/>
  <c r="D78" i="3"/>
  <c r="M8" i="7"/>
  <c r="U8"/>
  <c r="U29" i="3"/>
  <c r="W58" i="7"/>
  <c r="W78" i="3"/>
  <c r="R20" i="6"/>
  <c r="R23" i="3"/>
  <c r="R15"/>
  <c r="B20" i="6"/>
  <c r="B23" i="3"/>
  <c r="B11"/>
  <c r="AB37" i="7"/>
  <c r="AB57" i="3"/>
  <c r="B8" i="7"/>
  <c r="AB12" i="6"/>
  <c r="AB15" i="3"/>
  <c r="S8" i="7"/>
  <c r="AB49"/>
  <c r="AB9"/>
  <c r="C8"/>
  <c r="H33" i="3"/>
  <c r="H8" i="7"/>
  <c r="J8"/>
  <c r="K8"/>
  <c r="P8"/>
  <c r="R48"/>
  <c r="R68" i="3"/>
  <c r="R8" i="7"/>
  <c r="X8"/>
  <c r="AB44" i="3"/>
  <c r="AB23" i="7"/>
  <c r="AB43" i="3"/>
  <c r="F69"/>
  <c r="F48" i="7"/>
  <c r="F68" i="3"/>
  <c r="M48" i="7"/>
  <c r="M68" i="3"/>
  <c r="M73"/>
  <c r="E48" i="7"/>
  <c r="E68" i="3"/>
  <c r="E73"/>
  <c r="R58" i="7"/>
  <c r="R78" i="3"/>
  <c r="R28"/>
  <c r="J28"/>
  <c r="J58" i="7"/>
  <c r="J78" i="3"/>
  <c r="AB8" i="7"/>
  <c r="AB29" i="3"/>
  <c r="B28"/>
  <c r="B58" i="7"/>
  <c r="B78" i="3"/>
  <c r="U28"/>
  <c r="U58" i="7"/>
  <c r="U78" i="3"/>
  <c r="O58" i="7"/>
  <c r="O78" i="3"/>
  <c r="O28"/>
  <c r="Y58" i="7"/>
  <c r="Y78" i="3"/>
  <c r="Y28"/>
  <c r="H28"/>
  <c r="H58" i="7"/>
  <c r="H78" i="3"/>
  <c r="AB69"/>
  <c r="AB48" i="7"/>
  <c r="AB68" i="3"/>
  <c r="M28"/>
  <c r="M58" i="7"/>
  <c r="M78" i="3"/>
  <c r="G58" i="7"/>
  <c r="G78" i="3"/>
  <c r="G28"/>
  <c r="T28"/>
  <c r="T58" i="7"/>
  <c r="T78" i="3"/>
  <c r="AB20" i="6"/>
  <c r="AB23" i="3"/>
  <c r="N58" i="7"/>
  <c r="N78" i="3"/>
  <c r="N28"/>
  <c r="P28"/>
  <c r="P58" i="7"/>
  <c r="P78" i="3"/>
  <c r="S58" i="7"/>
  <c r="S78" i="3"/>
  <c r="S28"/>
  <c r="L28"/>
  <c r="L58" i="7"/>
  <c r="L78" i="3"/>
  <c r="X28"/>
  <c r="X58" i="7"/>
  <c r="X78" i="3"/>
  <c r="K28"/>
  <c r="K58" i="7"/>
  <c r="K78" i="3"/>
  <c r="C58" i="7"/>
  <c r="C78" i="3"/>
  <c r="C82"/>
  <c r="C28"/>
  <c r="B82"/>
  <c r="F58" i="7"/>
  <c r="F78" i="3"/>
  <c r="F28"/>
  <c r="I58" i="7"/>
  <c r="I78" i="3"/>
  <c r="I28"/>
  <c r="E28"/>
  <c r="E58" i="7"/>
  <c r="E78" i="3"/>
  <c r="V58" i="7"/>
  <c r="V78" i="3"/>
  <c r="V28"/>
  <c r="E8"/>
  <c r="H2" i="5"/>
  <c r="AB28" i="3"/>
  <c r="AB58" i="7"/>
  <c r="AB78" i="3"/>
  <c r="E2" i="5"/>
  <c r="D8" i="3"/>
  <c r="D82"/>
  <c r="B84"/>
  <c r="B2" i="5"/>
  <c r="E82" i="3"/>
  <c r="F8"/>
  <c r="F82"/>
  <c r="E3" i="5"/>
  <c r="D84" i="3"/>
  <c r="B3" i="5"/>
  <c r="G8" i="3"/>
  <c r="H3" i="5"/>
  <c r="H8" i="3"/>
  <c r="H82"/>
  <c r="E4" i="5"/>
  <c r="G82" i="3"/>
  <c r="E5" i="5"/>
  <c r="J8" i="3"/>
  <c r="J82"/>
  <c r="E6" i="5"/>
  <c r="L8" i="3"/>
  <c r="L82"/>
  <c r="I8"/>
  <c r="H4" i="5"/>
  <c r="F84" i="3"/>
  <c r="B4" i="5"/>
  <c r="E7"/>
  <c r="N8" i="3"/>
  <c r="N82"/>
  <c r="I82"/>
  <c r="K8"/>
  <c r="H5" i="5"/>
  <c r="H84" i="3"/>
  <c r="B5" i="5"/>
  <c r="E8"/>
  <c r="P8" i="3"/>
  <c r="P82"/>
  <c r="K82"/>
  <c r="E9" i="5"/>
  <c r="R8" i="3"/>
  <c r="R82"/>
  <c r="M8"/>
  <c r="H6" i="5"/>
  <c r="J84" i="3"/>
  <c r="B6" i="5"/>
  <c r="E10"/>
  <c r="T8" i="3"/>
  <c r="T82"/>
  <c r="E11" i="5"/>
  <c r="V8" i="3"/>
  <c r="V82"/>
  <c r="M82"/>
  <c r="O8"/>
  <c r="H7" i="5"/>
  <c r="L84" i="3"/>
  <c r="B7" i="5"/>
  <c r="E12"/>
  <c r="X8" i="3"/>
  <c r="X82"/>
  <c r="E13" i="5"/>
  <c r="O82" i="3"/>
  <c r="H8" i="5"/>
  <c r="Q8" i="3"/>
  <c r="N84"/>
  <c r="B8" i="5"/>
  <c r="Q82" i="3"/>
  <c r="S8"/>
  <c r="H9" i="5"/>
  <c r="P84" i="3"/>
  <c r="B9" i="5"/>
  <c r="S82" i="3"/>
  <c r="U8"/>
  <c r="H10" i="5"/>
  <c r="R84" i="3"/>
  <c r="B10" i="5"/>
  <c r="U82" i="3"/>
  <c r="H11" i="5"/>
  <c r="W8" i="3"/>
  <c r="T84"/>
  <c r="B11" i="5"/>
  <c r="W82" i="3"/>
  <c r="Y8"/>
  <c r="H12" i="5"/>
  <c r="V84" i="3"/>
  <c r="B12" i="5"/>
  <c r="Y82" i="3"/>
  <c r="AB8"/>
  <c r="AB82"/>
  <c r="H13" i="5"/>
  <c r="X84" i="3"/>
  <c r="B13" i="5"/>
</calcChain>
</file>

<file path=xl/comments1.xml><?xml version="1.0" encoding="utf-8"?>
<comments xmlns="http://schemas.openxmlformats.org/spreadsheetml/2006/main">
  <authors>
    <author>mrcastano</author>
  </authors>
  <commentList>
    <comment ref="B4" authorId="0">
      <text>
        <r>
          <rPr>
            <sz val="8"/>
            <color indexed="81"/>
            <rFont val="Tahoma"/>
          </rPr>
          <t xml:space="preserve">Introduzca el nombre de la empresa / proyecto.
</t>
        </r>
      </text>
    </comment>
  </commentList>
</comments>
</file>

<file path=xl/sharedStrings.xml><?xml version="1.0" encoding="utf-8"?>
<sst xmlns="http://schemas.openxmlformats.org/spreadsheetml/2006/main" count="318" uniqueCount="114">
  <si>
    <t>Concepto / Meses</t>
  </si>
  <si>
    <t>Abril</t>
  </si>
  <si>
    <t>Diciembre</t>
  </si>
  <si>
    <t>ANUAL</t>
  </si>
  <si>
    <t>COBROS</t>
  </si>
  <si>
    <t>PAGOS</t>
  </si>
  <si>
    <t>TOTAL COBROS</t>
  </si>
  <si>
    <t>TOTAL PAGOS</t>
  </si>
  <si>
    <t>REAL</t>
  </si>
  <si>
    <t>Previsto</t>
  </si>
  <si>
    <t>Real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</si>
  <si>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</si>
  <si>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</si>
  <si>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</si>
  <si>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</si>
  <si>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</si>
  <si>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</si>
  <si>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</si>
  <si>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</si>
  <si>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</si>
  <si>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</si>
  <si>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</si>
  <si>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</si>
  <si>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Ventas</t>
  </si>
  <si>
    <t xml:space="preserve">     IVA repercutido</t>
  </si>
  <si>
    <t xml:space="preserve">     Ingresos financieros</t>
  </si>
  <si>
    <t xml:space="preserve">     Subvenciones</t>
  </si>
  <si>
    <t xml:space="preserve">     Aportaciones de capital</t>
  </si>
  <si>
    <t xml:space="preserve">     Otros cobros</t>
  </si>
  <si>
    <t xml:space="preserve">        Pagos por compras y/o aprovisionamientos</t>
  </si>
  <si>
    <t xml:space="preserve">        Pagos por otros costes variables</t>
  </si>
  <si>
    <t xml:space="preserve">        Arrendamientos y cánones</t>
  </si>
  <si>
    <t xml:space="preserve">        Consumo eléctrico</t>
  </si>
  <si>
    <t xml:space="preserve">        Consumo combustible para desplazamientos</t>
  </si>
  <si>
    <t xml:space="preserve">        Salarios de contratados</t>
  </si>
  <si>
    <t xml:space="preserve">        Seg. Social de socios</t>
  </si>
  <si>
    <t xml:space="preserve">        Seg. Social de contratados</t>
  </si>
  <si>
    <t xml:space="preserve">        Transporte aprovisionamiento </t>
  </si>
  <si>
    <t xml:space="preserve">        De representación</t>
  </si>
  <si>
    <t xml:space="preserve">        Teléfono</t>
  </si>
  <si>
    <t xml:space="preserve">        Correos</t>
  </si>
  <si>
    <t xml:space="preserve">        Agua</t>
  </si>
  <si>
    <t xml:space="preserve">        Mensajería</t>
  </si>
  <si>
    <t xml:space="preserve">        Publicidad</t>
  </si>
  <si>
    <t>TOTAL PAGOS FUERA EXPLOTACIÓN</t>
  </si>
  <si>
    <t>TOTAL PAGOS EXPLOTACIÓN</t>
  </si>
  <si>
    <t>TOTAL COBROS EXPLOTACIÓN</t>
  </si>
  <si>
    <t>TOTAL COBROS FUERA EXPLOTACIÓN</t>
  </si>
  <si>
    <t xml:space="preserve">        Reparación y mantenimiento instalaciones</t>
  </si>
  <si>
    <t xml:space="preserve">        Reparación y mantenimiento maquinaria</t>
  </si>
  <si>
    <t xml:space="preserve">        Reparación y mantenimiento elem. transporte</t>
  </si>
  <si>
    <t xml:space="preserve">        Servicios profesionales independientes</t>
  </si>
  <si>
    <t xml:space="preserve">        Material de oficina</t>
  </si>
  <si>
    <t xml:space="preserve">        Seguros</t>
  </si>
  <si>
    <t xml:space="preserve">        Alquiler</t>
  </si>
  <si>
    <t xml:space="preserve">        Formación</t>
  </si>
  <si>
    <t xml:space="preserve">        Suscripciones</t>
  </si>
  <si>
    <t xml:space="preserve">        Elementos de Transporte</t>
  </si>
  <si>
    <t xml:space="preserve">        Maquinaria</t>
  </si>
  <si>
    <t xml:space="preserve">        Edificios</t>
  </si>
  <si>
    <t xml:space="preserve">        IVA soportado</t>
  </si>
  <si>
    <t>NOMBRE / EMPRESA:</t>
  </si>
  <si>
    <t xml:space="preserve">        Tributos y tasas municipales</t>
  </si>
  <si>
    <t>Desviaciones</t>
  </si>
  <si>
    <t xml:space="preserve">     Devoluciones por ventas </t>
  </si>
  <si>
    <t>LOS IMPORTES DEBEN IR SIN IVA, ES DECIR DEBEN COINCIDIR CON LA BASE IMPONIBLE DE CADA OPERACIÓN</t>
  </si>
  <si>
    <t xml:space="preserve">        Consumo Gas</t>
  </si>
  <si>
    <t xml:space="preserve">        Intereses </t>
  </si>
  <si>
    <t xml:space="preserve">       Comisiones </t>
  </si>
  <si>
    <t>Plan Anual de Tesorería</t>
  </si>
  <si>
    <t>EN LOS APARTADOS "IVA SOPORTADO" E "IVA REPERCUTIDO" HAY QUE TENER EN CUENTA EL TIPO IMPOSITIVO AL CUAL ESTÁ GRAVADA LA OPERACIÓN (4%, 8% Y 18%)</t>
  </si>
  <si>
    <t xml:space="preserve">        Consumo Eléctrico</t>
  </si>
  <si>
    <t xml:space="preserve">        Consumo Combustible para desplazamientos</t>
  </si>
  <si>
    <r>
      <t xml:space="preserve">        </t>
    </r>
    <r>
      <rPr>
        <sz val="10"/>
        <rFont val="Arial"/>
        <family val="2"/>
      </rPr>
      <t>Salarios de socios</t>
    </r>
  </si>
  <si>
    <r>
      <t xml:space="preserve">       </t>
    </r>
    <r>
      <rPr>
        <sz val="10"/>
        <rFont val="Arial"/>
        <family val="2"/>
      </rPr>
      <t xml:space="preserve"> I.R.P.F.</t>
    </r>
  </si>
  <si>
    <t xml:space="preserve">        Ventas</t>
  </si>
  <si>
    <t xml:space="preserve">        Devoluciones por ventas </t>
  </si>
  <si>
    <t xml:space="preserve">        Ingresos financieros</t>
  </si>
  <si>
    <t xml:space="preserve">        Subvenciones</t>
  </si>
  <si>
    <t xml:space="preserve">        Aportaciones de capital</t>
  </si>
  <si>
    <t xml:space="preserve">        Otros cobros</t>
  </si>
  <si>
    <t xml:space="preserve">        IVA repercutido</t>
  </si>
  <si>
    <t>GRÁFICO TESORERIA MENSUAL ACUMULADA (REALES)</t>
  </si>
  <si>
    <t>RESULTADOS</t>
  </si>
  <si>
    <t>PAGOS EXPLOTACIÓN</t>
  </si>
  <si>
    <t>PAGOS FUERA EXPLOTACIÓN</t>
  </si>
  <si>
    <t xml:space="preserve">   Aprovisionamiento</t>
  </si>
  <si>
    <t xml:space="preserve">   Personal</t>
  </si>
  <si>
    <t xml:space="preserve">   Comerciales</t>
  </si>
  <si>
    <t xml:space="preserve">   Servicios Externos y Suministros</t>
  </si>
  <si>
    <t xml:space="preserve">   Financieros</t>
  </si>
  <si>
    <t xml:space="preserve">   Gastos Generales</t>
  </si>
  <si>
    <t xml:space="preserve">   Inversión</t>
  </si>
  <si>
    <t xml:space="preserve">   IVA</t>
  </si>
  <si>
    <t xml:space="preserve">       Pagos mensuales principal</t>
  </si>
  <si>
    <t>COBROS EXPLOTACIÓN</t>
  </si>
  <si>
    <t xml:space="preserve">       Intereses </t>
  </si>
  <si>
    <t>GRÁFICO DESVIACIONES MENSUALES</t>
  </si>
  <si>
    <t xml:space="preserve">                     MENU</t>
  </si>
  <si>
    <t xml:space="preserve">       Pagos mensuales del principal</t>
  </si>
  <si>
    <t>Carpinteria Metálica, S.L.</t>
  </si>
  <si>
    <t>GRÁFICO TESORERIA MENSUAL ACUMULADA (PREVISTOS)</t>
  </si>
  <si>
    <t xml:space="preserve">        Principal de Préstamos Recibidos</t>
  </si>
  <si>
    <t xml:space="preserve">     Principal de Préstamos Recibidos</t>
  </si>
  <si>
    <t>Liquidación IVA</t>
  </si>
  <si>
    <t>RESULTADO TESORERÍA</t>
  </si>
  <si>
    <t xml:space="preserve">        Otros Impuestos</t>
  </si>
  <si>
    <t xml:space="preserve">   Otros Impuestos</t>
  </si>
  <si>
    <t xml:space="preserve">        Internet</t>
  </si>
  <si>
    <t>COBROS FUERA EXPLOTACIÓN</t>
  </si>
  <si>
    <t>SALDO INICIAL TESORERÍA</t>
  </si>
  <si>
    <t>DATOS BÁSICOS</t>
  </si>
  <si>
    <t>LIQUIDACIÓN IVA</t>
  </si>
  <si>
    <t>Saldo Inicial Tesorería</t>
  </si>
</sst>
</file>

<file path=xl/styles.xml><?xml version="1.0" encoding="utf-8"?>
<styleSheet xmlns="http://schemas.openxmlformats.org/spreadsheetml/2006/main">
  <numFmts count="4">
    <numFmt numFmtId="164" formatCode="_-* #,##0\ _P_t_a_-;\-* #,##0\ _P_t_a_-;_-* &quot;-&quot;\ _P_t_a_-;_-@_-"/>
    <numFmt numFmtId="165" formatCode="0_ ;[Red]\-0\ "/>
    <numFmt numFmtId="166" formatCode="#,##0.00_ ;[Red]\-#,##0.00\ "/>
    <numFmt numFmtId="167" formatCode="#,###.00;[Red]\-#,###.00;#"/>
  </numFmts>
  <fonts count="42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Arial"/>
    </font>
    <font>
      <sz val="9"/>
      <name val="Times New Roman"/>
      <family val="1"/>
    </font>
    <font>
      <sz val="9"/>
      <name val="Tahoma"/>
      <family val="2"/>
    </font>
    <font>
      <b/>
      <sz val="10"/>
      <color indexed="9"/>
      <name val="Times New Roman"/>
      <family val="1"/>
    </font>
    <font>
      <sz val="10"/>
      <name val="Arial"/>
    </font>
    <font>
      <b/>
      <sz val="11"/>
      <color indexed="9"/>
      <name val="Arial"/>
      <family val="2"/>
    </font>
    <font>
      <sz val="10"/>
      <color indexed="9"/>
      <name val="Arial"/>
    </font>
    <font>
      <sz val="14"/>
      <name val="Arial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4"/>
      <color indexed="23"/>
      <name val="Arial"/>
      <family val="2"/>
    </font>
    <font>
      <b/>
      <sz val="10"/>
      <color indexed="17"/>
      <name val="Arial"/>
      <family val="2"/>
    </font>
    <font>
      <sz val="8"/>
      <color indexed="81"/>
      <name val="Tahoma"/>
    </font>
    <font>
      <b/>
      <sz val="9"/>
      <color indexed="55"/>
      <name val="Arial"/>
      <family val="2"/>
    </font>
    <font>
      <b/>
      <sz val="9"/>
      <color indexed="50"/>
      <name val="Arial"/>
      <family val="2"/>
    </font>
    <font>
      <b/>
      <sz val="10"/>
      <color indexed="50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thick">
        <color indexed="55"/>
      </top>
      <bottom/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55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ck">
        <color indexed="55"/>
      </left>
      <right style="thick">
        <color indexed="55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thick">
        <color indexed="55"/>
      </left>
      <right/>
      <top/>
      <bottom/>
      <diagonal/>
    </border>
    <border>
      <left/>
      <right/>
      <top style="medium">
        <color indexed="55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7"/>
      </left>
      <right/>
      <top style="medium">
        <color indexed="64"/>
      </top>
      <bottom style="thin">
        <color indexed="10"/>
      </bottom>
      <diagonal/>
    </border>
    <border>
      <left style="thick">
        <color indexed="17"/>
      </left>
      <right/>
      <top/>
      <bottom/>
      <diagonal/>
    </border>
    <border>
      <left style="medium">
        <color indexed="55"/>
      </left>
      <right style="thick">
        <color indexed="55"/>
      </right>
      <top style="thin">
        <color indexed="64"/>
      </top>
      <bottom style="thick">
        <color indexed="55"/>
      </bottom>
      <diagonal/>
    </border>
    <border>
      <left style="thick">
        <color indexed="55"/>
      </left>
      <right style="thick">
        <color indexed="55"/>
      </right>
      <top style="thin">
        <color indexed="64"/>
      </top>
      <bottom style="thick">
        <color indexed="55"/>
      </bottom>
      <diagonal/>
    </border>
    <border>
      <left/>
      <right/>
      <top style="thin">
        <color indexed="64"/>
      </top>
      <bottom style="thick">
        <color indexed="55"/>
      </bottom>
      <diagonal/>
    </border>
    <border>
      <left style="thick">
        <color indexed="55"/>
      </left>
      <right/>
      <top style="thin">
        <color indexed="64"/>
      </top>
      <bottom style="thick">
        <color indexed="55"/>
      </bottom>
      <diagonal/>
    </border>
    <border>
      <left style="thick">
        <color indexed="17"/>
      </left>
      <right style="medium">
        <color indexed="23"/>
      </right>
      <top/>
      <bottom/>
      <diagonal/>
    </border>
    <border>
      <left style="thick">
        <color indexed="55"/>
      </left>
      <right style="thick">
        <color indexed="55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/>
      <top/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/>
      <diagonal/>
    </border>
    <border>
      <left/>
      <right/>
      <top style="thin">
        <color indexed="50"/>
      </top>
      <bottom/>
      <diagonal/>
    </border>
    <border>
      <left style="medium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/>
      <right/>
      <top/>
      <bottom style="thick">
        <color indexed="55"/>
      </bottom>
      <diagonal/>
    </border>
    <border>
      <left style="medium">
        <color indexed="23"/>
      </left>
      <right/>
      <top/>
      <bottom/>
      <diagonal/>
    </border>
    <border>
      <left/>
      <right/>
      <top style="thick">
        <color indexed="55"/>
      </top>
      <bottom style="hair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/>
      <top/>
      <bottom style="medium">
        <color indexed="23"/>
      </bottom>
      <diagonal/>
    </border>
    <border>
      <left/>
      <right/>
      <top/>
      <bottom style="medium">
        <color indexed="55"/>
      </bottom>
      <diagonal/>
    </border>
    <border>
      <left style="medium">
        <color indexed="64"/>
      </left>
      <right style="medium">
        <color indexed="23"/>
      </right>
      <top/>
      <bottom style="medium">
        <color indexed="23"/>
      </bottom>
      <diagonal/>
    </border>
    <border>
      <left style="medium">
        <color indexed="55"/>
      </left>
      <right style="medium">
        <color indexed="55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 style="thick">
        <color indexed="55"/>
      </left>
      <right style="thick">
        <color indexed="55"/>
      </right>
      <top style="thin">
        <color indexed="10"/>
      </top>
      <bottom/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55"/>
      </left>
      <right style="thin">
        <color indexed="64"/>
      </right>
      <top style="thin">
        <color indexed="64"/>
      </top>
      <bottom style="thick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thick">
        <color indexed="55"/>
      </top>
      <bottom/>
      <diagonal/>
    </border>
    <border>
      <left style="medium">
        <color indexed="64"/>
      </left>
      <right style="medium">
        <color indexed="55"/>
      </right>
      <top/>
      <bottom style="thick">
        <color indexed="55"/>
      </bottom>
      <diagonal/>
    </border>
    <border>
      <left style="medium">
        <color indexed="55"/>
      </left>
      <right/>
      <top style="thick">
        <color indexed="55"/>
      </top>
      <bottom style="thin">
        <color indexed="64"/>
      </bottom>
      <diagonal/>
    </border>
    <border>
      <left/>
      <right style="thin">
        <color indexed="17"/>
      </right>
      <top style="thick">
        <color indexed="55"/>
      </top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medium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5"/>
      </right>
      <top style="thin">
        <color indexed="64"/>
      </top>
      <bottom/>
      <diagonal/>
    </border>
    <border>
      <left style="thin">
        <color indexed="64"/>
      </left>
      <right style="medium">
        <color indexed="5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17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17"/>
      </right>
      <top style="medium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55"/>
      </left>
      <right/>
      <top style="medium">
        <color indexed="64"/>
      </top>
      <bottom style="thin">
        <color indexed="64"/>
      </bottom>
      <diagonal/>
    </border>
    <border>
      <left style="thick">
        <color indexed="50"/>
      </left>
      <right style="medium">
        <color indexed="23"/>
      </right>
      <top style="medium">
        <color indexed="23"/>
      </top>
      <bottom/>
      <diagonal/>
    </border>
    <border>
      <left style="thick">
        <color indexed="50"/>
      </left>
      <right/>
      <top/>
      <bottom style="thick">
        <color indexed="55"/>
      </bottom>
      <diagonal/>
    </border>
    <border>
      <left style="thick">
        <color indexed="50"/>
      </left>
      <right style="medium">
        <color indexed="23"/>
      </right>
      <top/>
      <bottom style="thick">
        <color indexed="55"/>
      </bottom>
      <diagonal/>
    </border>
    <border>
      <left style="thick">
        <color indexed="55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ck">
        <color indexed="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18" fillId="2" borderId="0" xfId="0" applyFont="1" applyFill="1" applyBorder="1" applyAlignment="1" applyProtection="1">
      <alignment horizontal="center"/>
    </xf>
    <xf numFmtId="9" fontId="13" fillId="2" borderId="0" xfId="3" applyFont="1" applyFill="1" applyBorder="1" applyAlignment="1" applyProtection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9" fillId="0" borderId="0" xfId="2" applyNumberFormat="1" applyFont="1" applyBorder="1" applyAlignment="1" applyProtection="1">
      <alignment horizontal="center"/>
      <protection locked="0"/>
    </xf>
    <xf numFmtId="166" fontId="9" fillId="0" borderId="0" xfId="2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0" fontId="25" fillId="3" borderId="5" xfId="1" applyFont="1" applyFill="1" applyBorder="1" applyAlignment="1" applyProtection="1">
      <alignment horizontal="center" vertical="center"/>
    </xf>
    <xf numFmtId="166" fontId="9" fillId="0" borderId="6" xfId="2" applyNumberFormat="1" applyFont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  <protection locked="0"/>
    </xf>
    <xf numFmtId="166" fontId="6" fillId="2" borderId="6" xfId="0" applyNumberFormat="1" applyFont="1" applyFill="1" applyBorder="1" applyAlignment="1" applyProtection="1">
      <alignment horizontal="center"/>
      <protection locked="0"/>
    </xf>
    <xf numFmtId="167" fontId="9" fillId="2" borderId="6" xfId="0" applyNumberFormat="1" applyFont="1" applyFill="1" applyBorder="1" applyAlignment="1" applyProtection="1">
      <alignment horizontal="center"/>
    </xf>
    <xf numFmtId="166" fontId="9" fillId="0" borderId="6" xfId="0" applyNumberFormat="1" applyFont="1" applyBorder="1" applyAlignment="1" applyProtection="1">
      <alignment horizontal="center"/>
      <protection locked="0"/>
    </xf>
    <xf numFmtId="4" fontId="9" fillId="2" borderId="6" xfId="2" applyNumberFormat="1" applyFont="1" applyFill="1" applyBorder="1" applyAlignment="1" applyProtection="1">
      <alignment horizontal="center"/>
      <protection locked="0"/>
    </xf>
    <xf numFmtId="166" fontId="9" fillId="2" borderId="6" xfId="2" applyNumberFormat="1" applyFont="1" applyFill="1" applyBorder="1" applyAlignment="1" applyProtection="1">
      <alignment horizontal="center"/>
      <protection locked="0"/>
    </xf>
    <xf numFmtId="167" fontId="9" fillId="2" borderId="6" xfId="2" applyNumberFormat="1" applyFont="1" applyFill="1" applyBorder="1" applyAlignment="1" applyProtection="1">
      <alignment horizontal="center"/>
    </xf>
    <xf numFmtId="4" fontId="9" fillId="0" borderId="6" xfId="2" applyNumberFormat="1" applyFont="1" applyBorder="1" applyAlignment="1" applyProtection="1">
      <alignment horizontal="center"/>
      <protection locked="0"/>
    </xf>
    <xf numFmtId="166" fontId="9" fillId="2" borderId="7" xfId="0" applyNumberFormat="1" applyFont="1" applyFill="1" applyBorder="1" applyAlignment="1" applyProtection="1">
      <alignment horizontal="center"/>
      <protection locked="0"/>
    </xf>
    <xf numFmtId="166" fontId="6" fillId="2" borderId="7" xfId="0" applyNumberFormat="1" applyFont="1" applyFill="1" applyBorder="1" applyAlignment="1" applyProtection="1">
      <alignment horizontal="center"/>
      <protection locked="0"/>
    </xf>
    <xf numFmtId="0" fontId="25" fillId="3" borderId="8" xfId="1" applyFont="1" applyFill="1" applyBorder="1" applyAlignment="1" applyProtection="1">
      <alignment horizontal="center" vertical="center"/>
    </xf>
    <xf numFmtId="0" fontId="25" fillId="3" borderId="0" xfId="1" applyFont="1" applyFill="1" applyBorder="1" applyAlignment="1" applyProtection="1">
      <alignment horizontal="center" vertical="center"/>
    </xf>
    <xf numFmtId="166" fontId="6" fillId="0" borderId="6" xfId="2" applyNumberFormat="1" applyFont="1" applyFill="1" applyBorder="1" applyAlignment="1" applyProtection="1">
      <alignment horizontal="center"/>
      <protection locked="0"/>
    </xf>
    <xf numFmtId="166" fontId="9" fillId="0" borderId="6" xfId="2" applyNumberFormat="1" applyFont="1" applyBorder="1" applyAlignment="1" applyProtection="1">
      <alignment horizontal="center"/>
    </xf>
    <xf numFmtId="166" fontId="6" fillId="4" borderId="0" xfId="0" applyNumberFormat="1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21" fillId="2" borderId="0" xfId="0" applyNumberFormat="1" applyFont="1" applyFill="1" applyBorder="1" applyAlignment="1" applyProtection="1">
      <alignment horizontal="center" vertical="center"/>
      <protection locked="0"/>
    </xf>
    <xf numFmtId="165" fontId="13" fillId="2" borderId="0" xfId="0" applyNumberFormat="1" applyFont="1" applyFill="1" applyBorder="1" applyAlignment="1" applyProtection="1">
      <alignment horizontal="center"/>
      <protection locked="0"/>
    </xf>
    <xf numFmtId="165" fontId="12" fillId="2" borderId="0" xfId="0" applyNumberFormat="1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24" fillId="2" borderId="10" xfId="0" applyFont="1" applyFill="1" applyBorder="1" applyAlignment="1" applyProtection="1">
      <protection locked="0"/>
    </xf>
    <xf numFmtId="165" fontId="12" fillId="2" borderId="10" xfId="0" applyNumberFormat="1" applyFont="1" applyFill="1" applyBorder="1" applyAlignment="1" applyProtection="1">
      <alignment horizontal="center"/>
      <protection locked="0"/>
    </xf>
    <xf numFmtId="165" fontId="21" fillId="3" borderId="11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5" fontId="15" fillId="0" borderId="1" xfId="0" applyNumberFormat="1" applyFont="1" applyBorder="1" applyProtection="1">
      <protection locked="0"/>
    </xf>
    <xf numFmtId="165" fontId="15" fillId="0" borderId="12" xfId="0" applyNumberFormat="1" applyFont="1" applyBorder="1" applyProtection="1">
      <protection locked="0"/>
    </xf>
    <xf numFmtId="165" fontId="15" fillId="0" borderId="0" xfId="0" applyNumberFormat="1" applyFont="1" applyBorder="1" applyProtection="1">
      <protection locked="0"/>
    </xf>
    <xf numFmtId="165" fontId="15" fillId="0" borderId="1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2" borderId="12" xfId="0" applyFill="1" applyBorder="1" applyProtection="1">
      <protection locked="0"/>
    </xf>
    <xf numFmtId="167" fontId="9" fillId="2" borderId="6" xfId="2" applyNumberFormat="1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3" xfId="0" applyFill="1" applyBorder="1" applyProtection="1">
      <protection locked="0"/>
    </xf>
    <xf numFmtId="0" fontId="41" fillId="2" borderId="0" xfId="1" applyFont="1" applyFill="1" applyAlignment="1" applyProtection="1">
      <alignment horizontal="left"/>
      <protection locked="0"/>
    </xf>
    <xf numFmtId="0" fontId="41" fillId="2" borderId="0" xfId="0" applyFont="1" applyFill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165" fontId="32" fillId="4" borderId="0" xfId="0" applyNumberFormat="1" applyFont="1" applyFill="1" applyBorder="1" applyProtection="1"/>
    <xf numFmtId="166" fontId="6" fillId="2" borderId="7" xfId="2" applyNumberFormat="1" applyFont="1" applyFill="1" applyBorder="1" applyAlignment="1" applyProtection="1">
      <alignment horizontal="center"/>
    </xf>
    <xf numFmtId="166" fontId="29" fillId="4" borderId="6" xfId="0" applyNumberFormat="1" applyFont="1" applyFill="1" applyBorder="1" applyAlignment="1" applyProtection="1">
      <alignment horizontal="center"/>
    </xf>
    <xf numFmtId="165" fontId="32" fillId="4" borderId="1" xfId="0" applyNumberFormat="1" applyFont="1" applyFill="1" applyBorder="1" applyProtection="1"/>
    <xf numFmtId="166" fontId="6" fillId="4" borderId="6" xfId="2" applyNumberFormat="1" applyFont="1" applyFill="1" applyBorder="1" applyAlignment="1" applyProtection="1">
      <alignment horizontal="center"/>
    </xf>
    <xf numFmtId="166" fontId="6" fillId="2" borderId="6" xfId="2" applyNumberFormat="1" applyFont="1" applyFill="1" applyBorder="1" applyAlignment="1" applyProtection="1">
      <alignment horizontal="center"/>
    </xf>
    <xf numFmtId="0" fontId="0" fillId="0" borderId="0" xfId="0" applyProtection="1"/>
    <xf numFmtId="4" fontId="21" fillId="3" borderId="14" xfId="0" applyNumberFormat="1" applyFont="1" applyFill="1" applyBorder="1" applyAlignment="1" applyProtection="1">
      <alignment horizontal="center"/>
    </xf>
    <xf numFmtId="4" fontId="21" fillId="3" borderId="15" xfId="0" applyNumberFormat="1" applyFont="1" applyFill="1" applyBorder="1" applyAlignment="1" applyProtection="1">
      <alignment horizontal="center"/>
    </xf>
    <xf numFmtId="167" fontId="12" fillId="2" borderId="6" xfId="0" applyNumberFormat="1" applyFont="1" applyFill="1" applyBorder="1" applyAlignment="1" applyProtection="1">
      <alignment horizontal="center"/>
    </xf>
    <xf numFmtId="4" fontId="21" fillId="3" borderId="15" xfId="0" applyNumberFormat="1" applyFont="1" applyFill="1" applyBorder="1" applyAlignment="1" applyProtection="1">
      <alignment horizontal="left"/>
    </xf>
    <xf numFmtId="0" fontId="0" fillId="2" borderId="0" xfId="0" applyFill="1" applyProtection="1"/>
    <xf numFmtId="0" fontId="0" fillId="2" borderId="16" xfId="0" applyFill="1" applyBorder="1" applyProtection="1">
      <protection locked="0"/>
    </xf>
    <xf numFmtId="165" fontId="21" fillId="2" borderId="17" xfId="0" applyNumberFormat="1" applyFont="1" applyFill="1" applyBorder="1" applyAlignment="1" applyProtection="1">
      <alignment horizontal="center" vertical="center"/>
      <protection locked="0"/>
    </xf>
    <xf numFmtId="165" fontId="12" fillId="2" borderId="9" xfId="0" applyNumberFormat="1" applyFont="1" applyFill="1" applyBorder="1" applyAlignment="1" applyProtection="1">
      <alignment horizontal="center"/>
      <protection locked="0"/>
    </xf>
    <xf numFmtId="165" fontId="21" fillId="2" borderId="18" xfId="0" applyNumberFormat="1" applyFont="1" applyFill="1" applyBorder="1" applyAlignment="1" applyProtection="1">
      <alignment horizontal="center" vertical="center"/>
      <protection locked="0"/>
    </xf>
    <xf numFmtId="165" fontId="21" fillId="3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Protection="1">
      <protection locked="0"/>
    </xf>
    <xf numFmtId="165" fontId="15" fillId="0" borderId="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7" fontId="9" fillId="2" borderId="6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41" fillId="2" borderId="0" xfId="0" applyFont="1" applyFill="1" applyBorder="1" applyAlignment="1" applyProtection="1">
      <alignment horizontal="center"/>
      <protection locked="0"/>
    </xf>
    <xf numFmtId="166" fontId="6" fillId="2" borderId="6" xfId="0" applyNumberFormat="1" applyFont="1" applyFill="1" applyBorder="1" applyAlignment="1" applyProtection="1">
      <alignment horizontal="center"/>
    </xf>
    <xf numFmtId="166" fontId="29" fillId="4" borderId="0" xfId="0" applyNumberFormat="1" applyFont="1" applyFill="1" applyBorder="1" applyAlignment="1" applyProtection="1">
      <alignment horizontal="center"/>
    </xf>
    <xf numFmtId="165" fontId="36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center"/>
    </xf>
    <xf numFmtId="166" fontId="6" fillId="0" borderId="6" xfId="0" applyNumberFormat="1" applyFont="1" applyBorder="1" applyAlignment="1" applyProtection="1">
      <alignment horizontal="center"/>
    </xf>
    <xf numFmtId="165" fontId="15" fillId="0" borderId="0" xfId="0" applyNumberFormat="1" applyFont="1" applyBorder="1" applyProtection="1"/>
    <xf numFmtId="165" fontId="7" fillId="0" borderId="0" xfId="0" applyNumberFormat="1" applyFont="1" applyBorder="1" applyProtection="1"/>
    <xf numFmtId="165" fontId="15" fillId="0" borderId="0" xfId="0" applyNumberFormat="1" applyFont="1" applyFill="1" applyBorder="1" applyProtection="1"/>
    <xf numFmtId="166" fontId="9" fillId="0" borderId="20" xfId="0" applyNumberFormat="1" applyFont="1" applyBorder="1" applyAlignment="1" applyProtection="1">
      <alignment horizontal="center"/>
    </xf>
    <xf numFmtId="0" fontId="0" fillId="0" borderId="17" xfId="0" applyBorder="1" applyProtection="1"/>
    <xf numFmtId="165" fontId="36" fillId="0" borderId="1" xfId="0" applyNumberFormat="1" applyFont="1" applyBorder="1" applyProtection="1"/>
    <xf numFmtId="165" fontId="15" fillId="0" borderId="1" xfId="0" applyNumberFormat="1" applyFont="1" applyBorder="1" applyProtection="1"/>
    <xf numFmtId="166" fontId="6" fillId="0" borderId="6" xfId="2" applyNumberFormat="1" applyFont="1" applyBorder="1" applyAlignment="1" applyProtection="1">
      <alignment horizontal="center"/>
    </xf>
    <xf numFmtId="166" fontId="9" fillId="0" borderId="0" xfId="2" applyNumberFormat="1" applyFont="1" applyBorder="1" applyAlignment="1" applyProtection="1">
      <alignment horizontal="center"/>
    </xf>
    <xf numFmtId="165" fontId="21" fillId="3" borderId="21" xfId="0" applyNumberFormat="1" applyFont="1" applyFill="1" applyBorder="1" applyAlignment="1" applyProtection="1">
      <alignment horizontal="left" vertical="center"/>
    </xf>
    <xf numFmtId="166" fontId="21" fillId="3" borderId="22" xfId="0" applyNumberFormat="1" applyFont="1" applyFill="1" applyBorder="1" applyAlignment="1" applyProtection="1">
      <alignment horizontal="center" vertical="center"/>
    </xf>
    <xf numFmtId="165" fontId="21" fillId="3" borderId="21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Border="1" applyAlignment="1" applyProtection="1">
      <alignment horizontal="center"/>
    </xf>
    <xf numFmtId="165" fontId="12" fillId="2" borderId="23" xfId="0" applyNumberFormat="1" applyFont="1" applyFill="1" applyBorder="1" applyAlignment="1" applyProtection="1">
      <alignment horizontal="center" vertical="center" wrapText="1"/>
    </xf>
    <xf numFmtId="165" fontId="34" fillId="2" borderId="24" xfId="0" applyNumberFormat="1" applyFont="1" applyFill="1" applyBorder="1" applyAlignment="1" applyProtection="1">
      <alignment horizontal="center"/>
    </xf>
    <xf numFmtId="165" fontId="35" fillId="2" borderId="25" xfId="0" applyNumberFormat="1" applyFont="1" applyFill="1" applyBorder="1" applyAlignment="1" applyProtection="1">
      <alignment horizontal="center"/>
    </xf>
    <xf numFmtId="165" fontId="34" fillId="2" borderId="25" xfId="0" applyNumberFormat="1" applyFont="1" applyFill="1" applyBorder="1" applyAlignment="1" applyProtection="1">
      <alignment horizontal="center"/>
    </xf>
    <xf numFmtId="165" fontId="35" fillId="2" borderId="26" xfId="0" applyNumberFormat="1" applyFont="1" applyFill="1" applyBorder="1" applyAlignment="1" applyProtection="1">
      <alignment horizontal="center"/>
    </xf>
    <xf numFmtId="165" fontId="34" fillId="2" borderId="27" xfId="0" applyNumberFormat="1" applyFont="1" applyFill="1" applyBorder="1" applyAlignment="1" applyProtection="1">
      <alignment horizontal="center"/>
    </xf>
    <xf numFmtId="165" fontId="35" fillId="2" borderId="27" xfId="0" applyNumberFormat="1" applyFont="1" applyFill="1" applyBorder="1" applyAlignment="1" applyProtection="1">
      <alignment horizontal="center"/>
    </xf>
    <xf numFmtId="165" fontId="34" fillId="2" borderId="26" xfId="0" applyNumberFormat="1" applyFont="1" applyFill="1" applyBorder="1" applyAlignment="1" applyProtection="1">
      <alignment horizontal="center"/>
    </xf>
    <xf numFmtId="165" fontId="12" fillId="2" borderId="16" xfId="0" applyNumberFormat="1" applyFont="1" applyFill="1" applyBorder="1" applyAlignment="1" applyProtection="1">
      <alignment horizontal="center"/>
    </xf>
    <xf numFmtId="165" fontId="12" fillId="2" borderId="28" xfId="0" applyNumberFormat="1" applyFont="1" applyFill="1" applyBorder="1" applyAlignment="1" applyProtection="1">
      <alignment horizontal="center" vertical="center" wrapText="1"/>
    </xf>
    <xf numFmtId="165" fontId="12" fillId="2" borderId="29" xfId="0" applyNumberFormat="1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Protection="1"/>
    <xf numFmtId="0" fontId="9" fillId="2" borderId="0" xfId="0" applyFont="1" applyFill="1" applyProtection="1"/>
    <xf numFmtId="0" fontId="23" fillId="2" borderId="0" xfId="0" applyFont="1" applyFill="1" applyProtection="1"/>
    <xf numFmtId="0" fontId="25" fillId="2" borderId="0" xfId="0" applyFont="1" applyFill="1" applyProtection="1"/>
    <xf numFmtId="0" fontId="23" fillId="2" borderId="0" xfId="0" applyFont="1" applyFill="1" applyBorder="1" applyProtection="1"/>
    <xf numFmtId="0" fontId="26" fillId="2" borderId="30" xfId="0" applyFont="1" applyFill="1" applyBorder="1" applyAlignment="1" applyProtection="1">
      <alignment horizontal="center" vertical="center"/>
    </xf>
    <xf numFmtId="0" fontId="26" fillId="2" borderId="31" xfId="0" applyFont="1" applyFill="1" applyBorder="1" applyAlignment="1" applyProtection="1">
      <alignment horizontal="center" vertical="center"/>
    </xf>
    <xf numFmtId="0" fontId="25" fillId="2" borderId="5" xfId="0" applyFont="1" applyFill="1" applyBorder="1" applyProtection="1"/>
    <xf numFmtId="0" fontId="23" fillId="2" borderId="5" xfId="0" applyFont="1" applyFill="1" applyBorder="1" applyProtection="1"/>
    <xf numFmtId="0" fontId="0" fillId="2" borderId="0" xfId="0" applyFill="1" applyBorder="1" applyProtection="1"/>
    <xf numFmtId="0" fontId="0" fillId="2" borderId="32" xfId="0" applyFill="1" applyBorder="1" applyProtection="1"/>
    <xf numFmtId="0" fontId="28" fillId="3" borderId="33" xfId="0" applyFont="1" applyFill="1" applyBorder="1" applyAlignment="1" applyProtection="1">
      <alignment horizontal="center" vertical="center"/>
    </xf>
    <xf numFmtId="0" fontId="31" fillId="2" borderId="34" xfId="0" applyFont="1" applyFill="1" applyBorder="1" applyAlignment="1" applyProtection="1"/>
    <xf numFmtId="0" fontId="31" fillId="2" borderId="0" xfId="0" applyFont="1" applyFill="1" applyBorder="1" applyAlignment="1" applyProtection="1"/>
    <xf numFmtId="0" fontId="0" fillId="2" borderId="35" xfId="0" applyFill="1" applyBorder="1" applyProtection="1"/>
    <xf numFmtId="0" fontId="0" fillId="2" borderId="36" xfId="0" applyFill="1" applyBorder="1" applyProtection="1"/>
    <xf numFmtId="165" fontId="4" fillId="0" borderId="0" xfId="0" applyNumberFormat="1" applyFont="1" applyProtection="1"/>
    <xf numFmtId="165" fontId="5" fillId="2" borderId="37" xfId="0" applyNumberFormat="1" applyFont="1" applyFill="1" applyBorder="1" applyProtection="1"/>
    <xf numFmtId="165" fontId="4" fillId="2" borderId="37" xfId="0" applyNumberFormat="1" applyFont="1" applyFill="1" applyBorder="1" applyProtection="1"/>
    <xf numFmtId="0" fontId="0" fillId="2" borderId="37" xfId="0" applyFill="1" applyBorder="1" applyProtection="1"/>
    <xf numFmtId="165" fontId="4" fillId="2" borderId="0" xfId="0" applyNumberFormat="1" applyFont="1" applyFill="1" applyProtection="1"/>
    <xf numFmtId="165" fontId="4" fillId="2" borderId="0" xfId="0" applyNumberFormat="1" applyFont="1" applyFill="1" applyBorder="1" applyProtection="1"/>
    <xf numFmtId="165" fontId="5" fillId="2" borderId="0" xfId="0" applyNumberFormat="1" applyFont="1" applyFill="1" applyBorder="1" applyProtection="1"/>
    <xf numFmtId="165" fontId="5" fillId="2" borderId="38" xfId="0" applyNumberFormat="1" applyFont="1" applyFill="1" applyBorder="1" applyProtection="1"/>
    <xf numFmtId="165" fontId="4" fillId="2" borderId="38" xfId="0" applyNumberFormat="1" applyFont="1" applyFill="1" applyBorder="1" applyProtection="1"/>
    <xf numFmtId="165" fontId="12" fillId="2" borderId="29" xfId="0" applyNumberFormat="1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Protection="1"/>
    <xf numFmtId="0" fontId="14" fillId="2" borderId="0" xfId="0" applyFont="1" applyFill="1" applyBorder="1" applyProtection="1"/>
    <xf numFmtId="165" fontId="12" fillId="2" borderId="0" xfId="0" applyNumberFormat="1" applyFont="1" applyFill="1" applyBorder="1" applyAlignment="1" applyProtection="1">
      <alignment horizontal="center"/>
    </xf>
    <xf numFmtId="165" fontId="14" fillId="2" borderId="10" xfId="0" applyNumberFormat="1" applyFont="1" applyFill="1" applyBorder="1" applyAlignment="1" applyProtection="1">
      <alignment horizontal="center" vertical="center"/>
    </xf>
    <xf numFmtId="165" fontId="13" fillId="2" borderId="10" xfId="0" applyNumberFormat="1" applyFont="1" applyFill="1" applyBorder="1" applyAlignment="1" applyProtection="1">
      <alignment horizontal="center"/>
    </xf>
    <xf numFmtId="165" fontId="12" fillId="2" borderId="10" xfId="0" applyNumberFormat="1" applyFont="1" applyFill="1" applyBorder="1" applyAlignment="1" applyProtection="1">
      <alignment horizontal="center"/>
    </xf>
    <xf numFmtId="165" fontId="12" fillId="2" borderId="40" xfId="0" applyNumberFormat="1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 vertical="center"/>
    </xf>
    <xf numFmtId="165" fontId="39" fillId="2" borderId="41" xfId="0" applyNumberFormat="1" applyFont="1" applyFill="1" applyBorder="1" applyAlignment="1" applyProtection="1">
      <alignment horizontal="left" vertical="center"/>
    </xf>
    <xf numFmtId="165" fontId="40" fillId="2" borderId="0" xfId="0" applyNumberFormat="1" applyFont="1" applyFill="1" applyBorder="1" applyAlignment="1" applyProtection="1">
      <alignment horizontal="center"/>
    </xf>
    <xf numFmtId="165" fontId="9" fillId="2" borderId="42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65" fontId="21" fillId="3" borderId="11" xfId="0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166" fontId="6" fillId="4" borderId="6" xfId="0" applyNumberFormat="1" applyFont="1" applyFill="1" applyBorder="1" applyAlignment="1" applyProtection="1">
      <alignment horizontal="center"/>
    </xf>
    <xf numFmtId="4" fontId="9" fillId="0" borderId="0" xfId="2" applyNumberFormat="1" applyFont="1" applyBorder="1" applyAlignment="1" applyProtection="1">
      <alignment horizontal="center"/>
    </xf>
    <xf numFmtId="4" fontId="9" fillId="0" borderId="6" xfId="2" applyNumberFormat="1" applyFont="1" applyBorder="1" applyAlignment="1" applyProtection="1">
      <alignment horizontal="center"/>
    </xf>
    <xf numFmtId="166" fontId="9" fillId="2" borderId="6" xfId="2" applyNumberFormat="1" applyFont="1" applyFill="1" applyBorder="1" applyAlignment="1" applyProtection="1">
      <alignment horizontal="center"/>
    </xf>
    <xf numFmtId="165" fontId="15" fillId="0" borderId="12" xfId="0" applyNumberFormat="1" applyFont="1" applyBorder="1" applyProtection="1"/>
    <xf numFmtId="4" fontId="9" fillId="2" borderId="6" xfId="2" applyNumberFormat="1" applyFont="1" applyFill="1" applyBorder="1" applyAlignment="1" applyProtection="1">
      <alignment horizontal="center"/>
    </xf>
    <xf numFmtId="0" fontId="16" fillId="2" borderId="12" xfId="0" applyFont="1" applyFill="1" applyBorder="1" applyProtection="1"/>
    <xf numFmtId="0" fontId="16" fillId="2" borderId="0" xfId="0" applyFont="1" applyFill="1" applyBorder="1" applyProtection="1"/>
    <xf numFmtId="166" fontId="6" fillId="4" borderId="0" xfId="2" applyNumberFormat="1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165" fontId="15" fillId="0" borderId="1" xfId="0" applyNumberFormat="1" applyFont="1" applyBorder="1" applyAlignment="1" applyProtection="1">
      <alignment horizontal="left"/>
    </xf>
    <xf numFmtId="0" fontId="0" fillId="0" borderId="7" xfId="0" applyBorder="1" applyProtection="1"/>
    <xf numFmtId="0" fontId="0" fillId="0" borderId="6" xfId="0" applyBorder="1" applyProtection="1"/>
    <xf numFmtId="0" fontId="12" fillId="2" borderId="0" xfId="0" applyFont="1" applyFill="1" applyBorder="1" applyAlignment="1" applyProtection="1">
      <alignment horizontal="left"/>
    </xf>
    <xf numFmtId="165" fontId="17" fillId="2" borderId="0" xfId="0" applyNumberFormat="1" applyFont="1" applyFill="1" applyProtection="1"/>
    <xf numFmtId="165" fontId="17" fillId="2" borderId="0" xfId="0" applyNumberFormat="1" applyFont="1" applyFill="1" applyAlignment="1" applyProtection="1">
      <alignment horizontal="center"/>
    </xf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43" xfId="0" applyNumberFormat="1" applyFont="1" applyFill="1" applyBorder="1" applyProtection="1"/>
    <xf numFmtId="165" fontId="21" fillId="3" borderId="44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Protection="1"/>
    <xf numFmtId="166" fontId="9" fillId="2" borderId="45" xfId="0" applyNumberFormat="1" applyFont="1" applyFill="1" applyBorder="1" applyAlignment="1" applyProtection="1">
      <alignment horizontal="center"/>
    </xf>
    <xf numFmtId="166" fontId="9" fillId="2" borderId="7" xfId="0" applyNumberFormat="1" applyFont="1" applyFill="1" applyBorder="1" applyAlignment="1" applyProtection="1">
      <alignment horizontal="center"/>
    </xf>
    <xf numFmtId="166" fontId="9" fillId="0" borderId="0" xfId="0" applyNumberFormat="1" applyFont="1" applyBorder="1" applyAlignment="1" applyProtection="1">
      <alignment horizontal="center"/>
    </xf>
    <xf numFmtId="166" fontId="9" fillId="0" borderId="6" xfId="0" applyNumberFormat="1" applyFont="1" applyBorder="1" applyAlignment="1" applyProtection="1">
      <alignment horizontal="center"/>
    </xf>
    <xf numFmtId="166" fontId="6" fillId="2" borderId="7" xfId="0" applyNumberFormat="1" applyFont="1" applyFill="1" applyBorder="1" applyAlignment="1" applyProtection="1">
      <alignment horizontal="center"/>
    </xf>
    <xf numFmtId="166" fontId="9" fillId="2" borderId="6" xfId="0" applyNumberFormat="1" applyFont="1" applyFill="1" applyBorder="1" applyAlignment="1" applyProtection="1">
      <alignment horizontal="center"/>
    </xf>
    <xf numFmtId="165" fontId="15" fillId="0" borderId="1" xfId="0" applyNumberFormat="1" applyFont="1" applyFill="1" applyBorder="1" applyProtection="1"/>
    <xf numFmtId="4" fontId="21" fillId="3" borderId="46" xfId="0" applyNumberFormat="1" applyFont="1" applyFill="1" applyBorder="1" applyAlignment="1" applyProtection="1">
      <alignment horizontal="center"/>
    </xf>
    <xf numFmtId="4" fontId="21" fillId="3" borderId="47" xfId="0" applyNumberFormat="1" applyFont="1" applyFill="1" applyBorder="1" applyAlignment="1" applyProtection="1">
      <alignment horizontal="center"/>
    </xf>
    <xf numFmtId="165" fontId="12" fillId="2" borderId="48" xfId="0" applyNumberFormat="1" applyFont="1" applyFill="1" applyBorder="1" applyAlignment="1" applyProtection="1">
      <alignment horizontal="right"/>
    </xf>
    <xf numFmtId="165" fontId="12" fillId="2" borderId="0" xfId="0" applyNumberFormat="1" applyFont="1" applyFill="1" applyBorder="1" applyAlignment="1" applyProtection="1">
      <alignment horizontal="right"/>
    </xf>
    <xf numFmtId="167" fontId="13" fillId="2" borderId="0" xfId="0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165" fontId="21" fillId="5" borderId="0" xfId="0" applyNumberFormat="1" applyFont="1" applyFill="1" applyBorder="1" applyAlignment="1" applyProtection="1">
      <alignment horizontal="center" vertical="center"/>
    </xf>
    <xf numFmtId="167" fontId="21" fillId="5" borderId="0" xfId="0" applyNumberFormat="1" applyFont="1" applyFill="1" applyBorder="1" applyAlignment="1" applyProtection="1">
      <alignment horizontal="center" vertical="center" wrapText="1"/>
    </xf>
    <xf numFmtId="165" fontId="21" fillId="5" borderId="0" xfId="0" applyNumberFormat="1" applyFont="1" applyFill="1" applyBorder="1" applyAlignment="1" applyProtection="1">
      <alignment horizontal="left" vertical="center"/>
    </xf>
    <xf numFmtId="165" fontId="21" fillId="2" borderId="0" xfId="0" applyNumberFormat="1" applyFont="1" applyFill="1" applyBorder="1" applyAlignment="1" applyProtection="1">
      <alignment horizontal="center" vertical="center"/>
    </xf>
    <xf numFmtId="165" fontId="8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Protection="1"/>
    <xf numFmtId="165" fontId="3" fillId="2" borderId="49" xfId="0" applyNumberFormat="1" applyFont="1" applyFill="1" applyBorder="1" applyProtection="1"/>
    <xf numFmtId="165" fontId="9" fillId="2" borderId="0" xfId="0" applyNumberFormat="1" applyFont="1" applyFill="1" applyProtection="1"/>
    <xf numFmtId="165" fontId="10" fillId="2" borderId="0" xfId="0" applyNumberFormat="1" applyFont="1" applyFill="1" applyProtection="1"/>
    <xf numFmtId="165" fontId="10" fillId="2" borderId="0" xfId="0" applyNumberFormat="1" applyFont="1" applyFill="1" applyBorder="1" applyProtection="1"/>
    <xf numFmtId="0" fontId="0" fillId="2" borderId="13" xfId="0" applyFill="1" applyBorder="1" applyProtection="1"/>
    <xf numFmtId="0" fontId="41" fillId="2" borderId="0" xfId="1" applyFont="1" applyFill="1" applyAlignment="1" applyProtection="1">
      <alignment horizontal="left"/>
    </xf>
    <xf numFmtId="0" fontId="22" fillId="2" borderId="0" xfId="0" applyFont="1" applyFill="1" applyProtection="1"/>
    <xf numFmtId="0" fontId="26" fillId="2" borderId="0" xfId="0" applyFont="1" applyFill="1" applyAlignment="1" applyProtection="1">
      <alignment horizontal="center" vertical="center"/>
    </xf>
    <xf numFmtId="2" fontId="6" fillId="4" borderId="0" xfId="0" applyNumberFormat="1" applyFont="1" applyFill="1" applyBorder="1" applyAlignment="1" applyProtection="1">
      <alignment horizontal="center"/>
    </xf>
    <xf numFmtId="2" fontId="7" fillId="4" borderId="0" xfId="0" applyNumberFormat="1" applyFont="1" applyFill="1" applyBorder="1" applyAlignment="1" applyProtection="1">
      <alignment horizontal="center"/>
    </xf>
    <xf numFmtId="165" fontId="21" fillId="2" borderId="50" xfId="0" applyNumberFormat="1" applyFont="1" applyFill="1" applyBorder="1" applyAlignment="1" applyProtection="1">
      <alignment horizontal="center" vertical="center"/>
      <protection locked="0"/>
    </xf>
    <xf numFmtId="165" fontId="13" fillId="2" borderId="51" xfId="0" applyNumberFormat="1" applyFont="1" applyFill="1" applyBorder="1" applyAlignment="1" applyProtection="1">
      <alignment horizontal="center"/>
      <protection locked="0"/>
    </xf>
    <xf numFmtId="165" fontId="34" fillId="2" borderId="24" xfId="0" applyNumberFormat="1" applyFont="1" applyFill="1" applyBorder="1" applyAlignment="1" applyProtection="1">
      <alignment horizontal="center"/>
      <protection locked="0"/>
    </xf>
    <xf numFmtId="165" fontId="35" fillId="2" borderId="52" xfId="0" applyNumberFormat="1" applyFont="1" applyFill="1" applyBorder="1" applyAlignment="1" applyProtection="1">
      <alignment horizontal="center"/>
      <protection locked="0"/>
    </xf>
    <xf numFmtId="165" fontId="21" fillId="5" borderId="21" xfId="0" applyNumberFormat="1" applyFont="1" applyFill="1" applyBorder="1" applyAlignment="1" applyProtection="1">
      <alignment horizontal="center" vertical="center"/>
    </xf>
    <xf numFmtId="4" fontId="14" fillId="5" borderId="46" xfId="0" applyNumberFormat="1" applyFont="1" applyFill="1" applyBorder="1" applyAlignment="1" applyProtection="1">
      <alignment horizontal="center"/>
    </xf>
    <xf numFmtId="4" fontId="14" fillId="5" borderId="47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 vertical="center" wrapText="1"/>
    </xf>
    <xf numFmtId="165" fontId="12" fillId="2" borderId="1" xfId="0" applyNumberFormat="1" applyFont="1" applyFill="1" applyBorder="1" applyAlignment="1" applyProtection="1">
      <alignment horizontal="right"/>
    </xf>
    <xf numFmtId="165" fontId="14" fillId="2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center"/>
    </xf>
    <xf numFmtId="165" fontId="12" fillId="2" borderId="9" xfId="0" applyNumberFormat="1" applyFont="1" applyFill="1" applyBorder="1" applyAlignment="1" applyProtection="1">
      <alignment horizontal="center"/>
    </xf>
    <xf numFmtId="165" fontId="39" fillId="2" borderId="51" xfId="0" applyNumberFormat="1" applyFont="1" applyFill="1" applyBorder="1" applyAlignment="1" applyProtection="1">
      <alignment horizontal="left" vertical="center"/>
      <protection locked="0"/>
    </xf>
    <xf numFmtId="165" fontId="9" fillId="2" borderId="0" xfId="0" applyNumberFormat="1" applyFont="1" applyFill="1" applyBorder="1" applyAlignment="1" applyProtection="1">
      <alignment horizontal="left"/>
    </xf>
    <xf numFmtId="4" fontId="7" fillId="0" borderId="53" xfId="0" applyNumberFormat="1" applyFont="1" applyFill="1" applyBorder="1" applyAlignment="1" applyProtection="1">
      <alignment horizontal="center"/>
      <protection locked="0"/>
    </xf>
    <xf numFmtId="165" fontId="21" fillId="5" borderId="54" xfId="0" applyNumberFormat="1" applyFont="1" applyFill="1" applyBorder="1" applyAlignment="1" applyProtection="1">
      <alignment horizontal="center" vertical="center"/>
    </xf>
    <xf numFmtId="165" fontId="21" fillId="5" borderId="55" xfId="0" applyNumberFormat="1" applyFont="1" applyFill="1" applyBorder="1" applyAlignment="1" applyProtection="1">
      <alignment horizontal="center" vertical="center"/>
    </xf>
    <xf numFmtId="165" fontId="14" fillId="3" borderId="56" xfId="0" applyNumberFormat="1" applyFont="1" applyFill="1" applyBorder="1" applyAlignment="1" applyProtection="1">
      <alignment horizontal="center" vertical="center" wrapText="1"/>
    </xf>
    <xf numFmtId="165" fontId="14" fillId="3" borderId="57" xfId="0" applyNumberFormat="1" applyFont="1" applyFill="1" applyBorder="1" applyAlignment="1" applyProtection="1">
      <alignment horizontal="center" vertical="center" wrapText="1"/>
    </xf>
    <xf numFmtId="165" fontId="14" fillId="3" borderId="58" xfId="0" applyNumberFormat="1" applyFont="1" applyFill="1" applyBorder="1" applyAlignment="1" applyProtection="1">
      <alignment horizontal="center" vertical="center" wrapText="1"/>
    </xf>
    <xf numFmtId="165" fontId="14" fillId="3" borderId="59" xfId="0" applyNumberFormat="1" applyFont="1" applyFill="1" applyBorder="1" applyAlignment="1" applyProtection="1">
      <alignment horizontal="center" vertical="center" wrapText="1"/>
    </xf>
    <xf numFmtId="165" fontId="14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165" fontId="21" fillId="5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165" fontId="14" fillId="3" borderId="64" xfId="0" applyNumberFormat="1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wrapText="1"/>
    </xf>
    <xf numFmtId="0" fontId="29" fillId="2" borderId="0" xfId="0" applyFont="1" applyFill="1" applyAlignment="1" applyProtection="1">
      <alignment wrapText="1"/>
    </xf>
    <xf numFmtId="0" fontId="30" fillId="2" borderId="0" xfId="0" applyFont="1" applyFill="1" applyAlignment="1" applyProtection="1">
      <alignment wrapText="1"/>
    </xf>
    <xf numFmtId="0" fontId="31" fillId="2" borderId="65" xfId="0" applyFont="1" applyFill="1" applyBorder="1" applyAlignment="1" applyProtection="1">
      <alignment horizontal="center" vertical="center" wrapText="1"/>
    </xf>
    <xf numFmtId="0" fontId="31" fillId="2" borderId="66" xfId="0" applyFont="1" applyFill="1" applyBorder="1" applyAlignment="1" applyProtection="1">
      <alignment horizontal="center" vertical="center" wrapText="1"/>
    </xf>
    <xf numFmtId="0" fontId="31" fillId="2" borderId="67" xfId="0" applyFont="1" applyFill="1" applyBorder="1" applyAlignment="1" applyProtection="1">
      <alignment horizontal="center" vertical="center" wrapText="1"/>
    </xf>
    <xf numFmtId="0" fontId="21" fillId="3" borderId="68" xfId="0" applyFont="1" applyFill="1" applyBorder="1" applyAlignment="1">
      <alignment horizontal="center" vertical="center" wrapText="1"/>
    </xf>
    <xf numFmtId="0" fontId="0" fillId="0" borderId="69" xfId="0" applyBorder="1" applyAlignment="1"/>
    <xf numFmtId="0" fontId="37" fillId="2" borderId="0" xfId="0" applyFont="1" applyFill="1" applyBorder="1" applyAlignment="1" applyProtection="1">
      <alignment wrapText="1"/>
      <protection locked="0"/>
    </xf>
    <xf numFmtId="0" fontId="38" fillId="0" borderId="0" xfId="0" applyFont="1" applyAlignment="1" applyProtection="1">
      <alignment wrapText="1"/>
      <protection locked="0"/>
    </xf>
    <xf numFmtId="165" fontId="14" fillId="3" borderId="70" xfId="0" applyNumberFormat="1" applyFont="1" applyFill="1" applyBorder="1" applyAlignment="1" applyProtection="1">
      <alignment horizontal="center" vertical="center" wrapText="1"/>
    </xf>
    <xf numFmtId="165" fontId="14" fillId="5" borderId="71" xfId="0" applyNumberFormat="1" applyFont="1" applyFill="1" applyBorder="1" applyAlignment="1" applyProtection="1">
      <alignment horizontal="center" vertical="center"/>
    </xf>
    <xf numFmtId="0" fontId="15" fillId="5" borderId="38" xfId="0" applyFont="1" applyFill="1" applyBorder="1" applyAlignment="1" applyProtection="1">
      <alignment horizontal="center" vertical="center"/>
    </xf>
    <xf numFmtId="165" fontId="14" fillId="3" borderId="72" xfId="0" applyNumberFormat="1" applyFont="1" applyFill="1" applyBorder="1" applyAlignment="1" applyProtection="1">
      <alignment horizontal="center" vertical="center" wrapText="1"/>
    </xf>
    <xf numFmtId="165" fontId="14" fillId="3" borderId="73" xfId="0" applyNumberFormat="1" applyFont="1" applyFill="1" applyBorder="1" applyAlignment="1" applyProtection="1">
      <alignment horizontal="center" vertical="center" wrapText="1"/>
    </xf>
    <xf numFmtId="165" fontId="19" fillId="3" borderId="19" xfId="0" applyNumberFormat="1" applyFont="1" applyFill="1" applyBorder="1" applyAlignment="1" applyProtection="1">
      <alignment horizontal="center"/>
      <protection locked="0"/>
    </xf>
    <xf numFmtId="0" fontId="20" fillId="3" borderId="19" xfId="0" applyFont="1" applyFill="1" applyBorder="1" applyAlignment="1" applyProtection="1">
      <alignment horizontal="center"/>
      <protection locked="0"/>
    </xf>
    <xf numFmtId="0" fontId="20" fillId="3" borderId="74" xfId="0" applyFont="1" applyFill="1" applyBorder="1" applyAlignment="1" applyProtection="1">
      <alignment horizontal="center"/>
      <protection locked="0"/>
    </xf>
    <xf numFmtId="165" fontId="21" fillId="5" borderId="68" xfId="0" applyNumberFormat="1" applyFont="1" applyFill="1" applyBorder="1" applyAlignment="1" applyProtection="1">
      <alignment horizontal="center" vertical="center"/>
    </xf>
    <xf numFmtId="165" fontId="21" fillId="5" borderId="1" xfId="0" applyNumberFormat="1" applyFont="1" applyFill="1" applyBorder="1" applyAlignment="1" applyProtection="1">
      <alignment horizontal="center" vertical="center"/>
    </xf>
    <xf numFmtId="165" fontId="14" fillId="3" borderId="75" xfId="0" applyNumberFormat="1" applyFont="1" applyFill="1" applyBorder="1" applyAlignment="1" applyProtection="1">
      <alignment horizontal="center" vertical="center" wrapText="1"/>
    </xf>
    <xf numFmtId="165" fontId="12" fillId="5" borderId="76" xfId="0" applyNumberFormat="1" applyFont="1" applyFill="1" applyBorder="1" applyAlignment="1" applyProtection="1">
      <alignment horizontal="center" vertical="center" wrapText="1"/>
    </xf>
    <xf numFmtId="0" fontId="10" fillId="5" borderId="77" xfId="0" applyFont="1" applyFill="1" applyBorder="1" applyAlignment="1" applyProtection="1">
      <alignment horizontal="center" vertical="center" wrapText="1"/>
    </xf>
    <xf numFmtId="0" fontId="10" fillId="5" borderId="78" xfId="0" applyFont="1" applyFill="1" applyBorder="1" applyAlignment="1" applyProtection="1">
      <alignment horizontal="center" vertical="center" wrapText="1"/>
    </xf>
    <xf numFmtId="165" fontId="14" fillId="5" borderId="79" xfId="0" applyNumberFormat="1" applyFont="1" applyFill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</xf>
    <xf numFmtId="165" fontId="19" fillId="3" borderId="71" xfId="0" applyNumberFormat="1" applyFont="1" applyFill="1" applyBorder="1" applyAlignment="1" applyProtection="1">
      <alignment horizontal="center"/>
      <protection locked="0"/>
    </xf>
    <xf numFmtId="0" fontId="20" fillId="3" borderId="80" xfId="0" applyFont="1" applyFill="1" applyBorder="1" applyAlignment="1" applyProtection="1">
      <alignment horizontal="center"/>
      <protection locked="0"/>
    </xf>
    <xf numFmtId="0" fontId="20" fillId="3" borderId="81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protection locked="0"/>
    </xf>
    <xf numFmtId="167" fontId="14" fillId="5" borderId="82" xfId="0" applyNumberFormat="1" applyFont="1" applyFill="1" applyBorder="1" applyAlignment="1" applyProtection="1">
      <alignment horizontal="center" vertical="center"/>
    </xf>
    <xf numFmtId="0" fontId="10" fillId="5" borderId="83" xfId="0" applyFont="1" applyFill="1" applyBorder="1" applyAlignment="1" applyProtection="1">
      <alignment horizontal="center" vertical="center"/>
    </xf>
    <xf numFmtId="165" fontId="19" fillId="3" borderId="84" xfId="0" applyNumberFormat="1" applyFont="1" applyFill="1" applyBorder="1" applyAlignment="1" applyProtection="1">
      <alignment horizontal="center"/>
    </xf>
    <xf numFmtId="0" fontId="20" fillId="3" borderId="85" xfId="0" applyFont="1" applyFill="1" applyBorder="1" applyAlignment="1" applyProtection="1">
      <alignment horizontal="center"/>
    </xf>
    <xf numFmtId="0" fontId="20" fillId="3" borderId="86" xfId="0" applyFont="1" applyFill="1" applyBorder="1" applyAlignment="1" applyProtection="1">
      <alignment horizontal="center"/>
    </xf>
    <xf numFmtId="167" fontId="14" fillId="5" borderId="0" xfId="0" applyNumberFormat="1" applyFont="1" applyFill="1" applyBorder="1" applyAlignment="1" applyProtection="1">
      <alignment horizontal="center" vertical="center"/>
    </xf>
    <xf numFmtId="0" fontId="0" fillId="5" borderId="87" xfId="0" applyFill="1" applyBorder="1" applyProtection="1"/>
    <xf numFmtId="0" fontId="37" fillId="2" borderId="0" xfId="0" applyFont="1" applyFill="1" applyBorder="1" applyAlignment="1" applyProtection="1"/>
    <xf numFmtId="165" fontId="19" fillId="3" borderId="71" xfId="0" applyNumberFormat="1" applyFont="1" applyFill="1" applyBorder="1" applyAlignment="1" applyProtection="1">
      <alignment horizontal="center"/>
    </xf>
    <xf numFmtId="0" fontId="20" fillId="3" borderId="80" xfId="0" applyFont="1" applyFill="1" applyBorder="1" applyAlignment="1" applyProtection="1">
      <alignment horizontal="center"/>
    </xf>
    <xf numFmtId="0" fontId="20" fillId="3" borderId="81" xfId="0" applyFont="1" applyFill="1" applyBorder="1" applyAlignment="1" applyProtection="1">
      <alignment horizontal="center"/>
    </xf>
    <xf numFmtId="167" fontId="14" fillId="5" borderId="83" xfId="0" applyNumberFormat="1" applyFont="1" applyFill="1" applyBorder="1" applyAlignment="1" applyProtection="1">
      <alignment horizontal="center" vertical="center"/>
    </xf>
    <xf numFmtId="0" fontId="10" fillId="5" borderId="88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 [0]" xfId="2" builtinId="6"/>
    <cellStyle name="Normal" xfId="0" builtinId="0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DESVIACIONES</a:t>
            </a:r>
            <a:r>
              <a:rPr lang="es-ES" sz="1000" b="0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MENSUALES</a:t>
            </a:r>
          </a:p>
        </c:rich>
      </c:tx>
      <c:layout>
        <c:manualLayout>
          <c:xMode val="edge"/>
          <c:yMode val="edge"/>
          <c:x val="0.34653518310211229"/>
          <c:y val="3.559870550161813E-2"/>
        </c:manualLayout>
      </c:layout>
      <c:spPr>
        <a:solidFill>
          <a:srgbClr val="FFFFFF"/>
        </a:solidFill>
        <a:ln w="25400">
          <a:noFill/>
        </a:ln>
      </c:spPr>
    </c:title>
    <c:view3D>
      <c:hPercent val="49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808719137916323E-2"/>
          <c:y val="0.16504906530979888"/>
          <c:w val="0.73762495105093451"/>
          <c:h val="0.75728394671554766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D12-4681-A162-ECCE85394E89}"/>
              </c:ext>
            </c:extLst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12-4681-A162-ECCE85394E89}"/>
              </c:ext>
            </c:extLst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D12-4681-A162-ECCE85394E89}"/>
              </c:ext>
            </c:extLst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12-4681-A162-ECCE85394E89}"/>
              </c:ext>
            </c:extLst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D12-4681-A162-ECCE85394E89}"/>
              </c:ext>
            </c:extLst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12-4681-A162-ECCE85394E89}"/>
              </c:ext>
            </c:extLst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D12-4681-A162-ECCE85394E89}"/>
              </c:ext>
            </c:extLst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12-4681-A162-ECCE85394E89}"/>
              </c:ext>
            </c:extLst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D12-4681-A162-ECCE85394E89}"/>
              </c:ext>
            </c:extLst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12-4681-A162-ECCE85394E89}"/>
              </c:ext>
            </c:extLst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D12-4681-A162-ECCE85394E89}"/>
              </c:ext>
            </c:extLst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12-4681-A162-ECCE85394E89}"/>
              </c:ext>
            </c:extLst>
          </c:dPt>
          <c:cat>
            <c:strRef>
              <c:f>'datos origen gráficos'!$A$2:$A$13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origen gráficos'!$B$2:$B$13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D12-4681-A162-ECCE85394E89}"/>
            </c:ext>
          </c:extLst>
        </c:ser>
        <c:dLbls/>
        <c:gapDepth val="0"/>
        <c:shape val="box"/>
        <c:axId val="58146176"/>
        <c:axId val="58152064"/>
        <c:axId val="0"/>
      </c:bar3DChart>
      <c:catAx>
        <c:axId val="58146176"/>
        <c:scaling>
          <c:orientation val="minMax"/>
        </c:scaling>
        <c:axPos val="b"/>
        <c:numFmt formatCode="General" sourceLinked="1"/>
        <c:tickLblPos val="none"/>
        <c:spPr>
          <a:ln w="9525">
            <a:noFill/>
          </a:ln>
        </c:spPr>
        <c:crossAx val="58152064"/>
        <c:crosses val="autoZero"/>
        <c:auto val="1"/>
        <c:lblAlgn val="ctr"/>
        <c:lblOffset val="100"/>
        <c:tickMarkSkip val="1"/>
      </c:catAx>
      <c:valAx>
        <c:axId val="58152064"/>
        <c:scaling>
          <c:orientation val="minMax"/>
          <c:min val="-1600"/>
        </c:scaling>
        <c:axPos val="l"/>
        <c:numFmt formatCode="General" sourceLinked="1"/>
        <c:tickLblPos val="nextTo"/>
        <c:spPr>
          <a:ln w="3175">
            <a:solidFill>
              <a:srgbClr val="0033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146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698546015081453"/>
          <c:y val="0.13592266986044221"/>
          <c:w val="0.9920651585218514"/>
          <c:h val="0.915860323284832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TESORERIA </a:t>
            </a:r>
            <a:r>
              <a:rPr lang="es-ES" sz="1000" b="1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MENSUAL ACUMULADA</a:t>
            </a:r>
            <a:r>
              <a:rPr lang="es-ES" sz="1000" b="0" i="0" u="none" strike="noStrike" baseline="0">
                <a:solidFill>
                  <a:srgbClr val="008000"/>
                </a:solidFill>
                <a:latin typeface="Arial"/>
                <a:cs typeface="Arial"/>
              </a:rPr>
              <a:t> </a:t>
            </a:r>
            <a:endParaRPr lang="es-ES" sz="1000" b="1" i="0" u="none" strike="noStrike" baseline="0">
              <a:solidFill>
                <a:srgbClr val="008000"/>
              </a:solidFill>
              <a:latin typeface="Arial"/>
              <a:cs typeface="Arial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1" i="0" u="none" strike="noStrike" baseline="0">
              <a:solidFill>
                <a:srgbClr val="008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88755719694333"/>
          <c:y val="3.53982300884955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77005808970849"/>
          <c:y val="0.1268440232186325"/>
          <c:w val="0.68731662420006012"/>
          <c:h val="0.62242067207282481"/>
        </c:manualLayout>
      </c:layout>
      <c:lineChart>
        <c:grouping val="stacked"/>
        <c:ser>
          <c:idx val="0"/>
          <c:order val="0"/>
          <c:tx>
            <c:v>Reales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'datos origen gráficos'!$G$2:$G$13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 origen gráficos'!$H$2:$H$13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B-408F-BDCC-8AF9BBFA7ABE}"/>
            </c:ext>
          </c:extLst>
        </c:ser>
        <c:ser>
          <c:idx val="1"/>
          <c:order val="1"/>
          <c:tx>
            <c:v>Previstos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'datos origen gráficos'!$E$2:$E$13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FB-408F-BDCC-8AF9BBFA7ABE}"/>
            </c:ext>
          </c:extLst>
        </c:ser>
        <c:dLbls/>
        <c:marker val="1"/>
        <c:axId val="70589440"/>
        <c:axId val="70599424"/>
      </c:lineChart>
      <c:catAx>
        <c:axId val="705894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0599424"/>
        <c:crosses val="autoZero"/>
        <c:auto val="1"/>
        <c:lblAlgn val="ctr"/>
        <c:lblOffset val="100"/>
        <c:tickLblSkip val="1"/>
        <c:tickMarkSkip val="1"/>
      </c:catAx>
      <c:valAx>
        <c:axId val="70599424"/>
        <c:scaling>
          <c:orientation val="minMax"/>
          <c:min val="-200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589440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FFFFCC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711038332597796"/>
          <c:y val="0.36578264000185823"/>
          <c:w val="0.97787749982579608"/>
          <c:h val="0.510325722559016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agos!A1"/><Relationship Id="rId2" Type="http://schemas.openxmlformats.org/officeDocument/2006/relationships/image" Target="../media/image2.png"/><Relationship Id="rId1" Type="http://schemas.openxmlformats.org/officeDocument/2006/relationships/hyperlink" Target="#cobros!A1"/><Relationship Id="rId6" Type="http://schemas.openxmlformats.org/officeDocument/2006/relationships/image" Target="../media/image3.jpeg"/><Relationship Id="rId5" Type="http://schemas.openxmlformats.org/officeDocument/2006/relationships/hyperlink" Target="#'Datos B&#225;sicos'!A1"/><Relationship Id="rId4" Type="http://schemas.openxmlformats.org/officeDocument/2006/relationships/hyperlink" Target="#Resultado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image" Target="../media/image1.png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8</xdr:row>
      <xdr:rowOff>0</xdr:rowOff>
    </xdr:from>
    <xdr:to>
      <xdr:col>25</xdr:col>
      <xdr:colOff>0</xdr:colOff>
      <xdr:row>8</xdr:row>
      <xdr:rowOff>0</xdr:rowOff>
    </xdr:to>
    <xdr:sp macro="" textlink="">
      <xdr:nvSpPr>
        <xdr:cNvPr id="33886" name="Rectangle 69">
          <a:extLst>
            <a:ext uri="{FF2B5EF4-FFF2-40B4-BE49-F238E27FC236}">
              <a16:creationId xmlns:a16="http://schemas.microsoft.com/office/drawing/2014/main" xmlns="" id="{C6D0ECDA-BE50-4CD7-B9F7-8776CFAF597D}"/>
            </a:ext>
          </a:extLst>
        </xdr:cNvPr>
        <xdr:cNvSpPr>
          <a:spLocks noChangeArrowheads="1"/>
        </xdr:cNvSpPr>
      </xdr:nvSpPr>
      <xdr:spPr bwMode="auto">
        <a:xfrm>
          <a:off x="20269200" y="1352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0</xdr:colOff>
      <xdr:row>8</xdr:row>
      <xdr:rowOff>0</xdr:rowOff>
    </xdr:to>
    <xdr:sp macro="" textlink="">
      <xdr:nvSpPr>
        <xdr:cNvPr id="33887" name="Rectangle 72">
          <a:extLst>
            <a:ext uri="{FF2B5EF4-FFF2-40B4-BE49-F238E27FC236}">
              <a16:creationId xmlns:a16="http://schemas.microsoft.com/office/drawing/2014/main" xmlns="" id="{2A3D91A7-481F-4622-AC90-DDD992076EBD}"/>
            </a:ext>
          </a:extLst>
        </xdr:cNvPr>
        <xdr:cNvSpPr>
          <a:spLocks noChangeArrowheads="1"/>
        </xdr:cNvSpPr>
      </xdr:nvSpPr>
      <xdr:spPr bwMode="auto">
        <a:xfrm>
          <a:off x="20269200" y="1352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0</xdr:colOff>
      <xdr:row>8</xdr:row>
      <xdr:rowOff>0</xdr:rowOff>
    </xdr:to>
    <xdr:sp macro="" textlink="">
      <xdr:nvSpPr>
        <xdr:cNvPr id="33888" name="Rectangle 75">
          <a:extLst>
            <a:ext uri="{FF2B5EF4-FFF2-40B4-BE49-F238E27FC236}">
              <a16:creationId xmlns:a16="http://schemas.microsoft.com/office/drawing/2014/main" xmlns="" id="{41B88842-6011-45E1-8B0B-856949F1BEB9}"/>
            </a:ext>
          </a:extLst>
        </xdr:cNvPr>
        <xdr:cNvSpPr>
          <a:spLocks noChangeArrowheads="1"/>
        </xdr:cNvSpPr>
      </xdr:nvSpPr>
      <xdr:spPr bwMode="auto">
        <a:xfrm>
          <a:off x="20269200" y="1352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8</xdr:row>
      <xdr:rowOff>0</xdr:rowOff>
    </xdr:from>
    <xdr:to>
      <xdr:col>25</xdr:col>
      <xdr:colOff>0</xdr:colOff>
      <xdr:row>8</xdr:row>
      <xdr:rowOff>0</xdr:rowOff>
    </xdr:to>
    <xdr:sp macro="" textlink="">
      <xdr:nvSpPr>
        <xdr:cNvPr id="33889" name="Rectangle 93">
          <a:extLst>
            <a:ext uri="{FF2B5EF4-FFF2-40B4-BE49-F238E27FC236}">
              <a16:creationId xmlns:a16="http://schemas.microsoft.com/office/drawing/2014/main" xmlns="" id="{5C5F5EDB-5EA6-4534-B527-680839AE5986}"/>
            </a:ext>
          </a:extLst>
        </xdr:cNvPr>
        <xdr:cNvSpPr>
          <a:spLocks noChangeArrowheads="1"/>
        </xdr:cNvSpPr>
      </xdr:nvSpPr>
      <xdr:spPr bwMode="auto">
        <a:xfrm>
          <a:off x="20269200" y="1352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0</xdr:rowOff>
    </xdr:to>
    <xdr:sp macro="" textlink="">
      <xdr:nvSpPr>
        <xdr:cNvPr id="33890" name="Rectangle 72">
          <a:extLst>
            <a:ext uri="{FF2B5EF4-FFF2-40B4-BE49-F238E27FC236}">
              <a16:creationId xmlns:a16="http://schemas.microsoft.com/office/drawing/2014/main" xmlns="" id="{FBEEA06E-DF84-4DE3-B4CD-45536EB49AD9}"/>
            </a:ext>
          </a:extLst>
        </xdr:cNvPr>
        <xdr:cNvSpPr>
          <a:spLocks noChangeArrowheads="1"/>
        </xdr:cNvSpPr>
      </xdr:nvSpPr>
      <xdr:spPr bwMode="auto">
        <a:xfrm>
          <a:off x="20269200" y="2028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0</xdr:rowOff>
    </xdr:to>
    <xdr:sp macro="" textlink="">
      <xdr:nvSpPr>
        <xdr:cNvPr id="33891" name="Rectangle 75">
          <a:extLst>
            <a:ext uri="{FF2B5EF4-FFF2-40B4-BE49-F238E27FC236}">
              <a16:creationId xmlns:a16="http://schemas.microsoft.com/office/drawing/2014/main" xmlns="" id="{356F1C4B-792D-4C88-B9FC-6E3277638B13}"/>
            </a:ext>
          </a:extLst>
        </xdr:cNvPr>
        <xdr:cNvSpPr>
          <a:spLocks noChangeArrowheads="1"/>
        </xdr:cNvSpPr>
      </xdr:nvSpPr>
      <xdr:spPr bwMode="auto">
        <a:xfrm>
          <a:off x="20269200" y="20288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16</xdr:row>
      <xdr:rowOff>38100</xdr:rowOff>
    </xdr:from>
    <xdr:to>
      <xdr:col>0</xdr:col>
      <xdr:colOff>876300</xdr:colOff>
      <xdr:row>18</xdr:row>
      <xdr:rowOff>152400</xdr:rowOff>
    </xdr:to>
    <xdr:pic>
      <xdr:nvPicPr>
        <xdr:cNvPr id="33892" name="Picture 35" descr="MC900432528[1]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31CDB59-ED8E-4AA5-B7B0-57D24ED7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743200"/>
          <a:ext cx="742950" cy="5048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12</xdr:row>
      <xdr:rowOff>238125</xdr:rowOff>
    </xdr:from>
    <xdr:to>
      <xdr:col>2</xdr:col>
      <xdr:colOff>752475</xdr:colOff>
      <xdr:row>14</xdr:row>
      <xdr:rowOff>123825</xdr:rowOff>
    </xdr:to>
    <xdr:pic>
      <xdr:nvPicPr>
        <xdr:cNvPr id="8366" name="Picture 2" descr="MC900432528[1]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9A10333-DF39-40A2-B6CC-4CE14660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34025" y="3419475"/>
          <a:ext cx="457200" cy="457200"/>
        </a:xfrm>
        <a:prstGeom prst="rect">
          <a:avLst/>
        </a:prstGeom>
        <a:noFill/>
        <a:ln>
          <a:noFill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295275</xdr:colOff>
      <xdr:row>12</xdr:row>
      <xdr:rowOff>219075</xdr:rowOff>
    </xdr:from>
    <xdr:to>
      <xdr:col>4</xdr:col>
      <xdr:colOff>752475</xdr:colOff>
      <xdr:row>14</xdr:row>
      <xdr:rowOff>104775</xdr:rowOff>
    </xdr:to>
    <xdr:pic>
      <xdr:nvPicPr>
        <xdr:cNvPr id="8367" name="Picture 3" descr="MC900432528[1]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B3DC48B-B63B-492E-A73C-1287E105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0" y="3400425"/>
          <a:ext cx="457200" cy="457200"/>
        </a:xfrm>
        <a:prstGeom prst="rect">
          <a:avLst/>
        </a:prstGeom>
        <a:noFill/>
        <a:ln>
          <a:noFill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12</xdr:row>
      <xdr:rowOff>190500</xdr:rowOff>
    </xdr:from>
    <xdr:to>
      <xdr:col>6</xdr:col>
      <xdr:colOff>752475</xdr:colOff>
      <xdr:row>14</xdr:row>
      <xdr:rowOff>76200</xdr:rowOff>
    </xdr:to>
    <xdr:pic>
      <xdr:nvPicPr>
        <xdr:cNvPr id="8368" name="Picture 4" descr="MC900432528[1]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F9E6BF1F-B878-4FE1-BDEB-C244B033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0" y="3371850"/>
          <a:ext cx="457200" cy="457200"/>
        </a:xfrm>
        <a:prstGeom prst="rect">
          <a:avLst/>
        </a:prstGeom>
        <a:noFill/>
        <a:ln>
          <a:noFill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2981325</xdr:colOff>
      <xdr:row>12</xdr:row>
      <xdr:rowOff>247650</xdr:rowOff>
    </xdr:from>
    <xdr:to>
      <xdr:col>0</xdr:col>
      <xdr:colOff>3438525</xdr:colOff>
      <xdr:row>14</xdr:row>
      <xdr:rowOff>133350</xdr:rowOff>
    </xdr:to>
    <xdr:pic>
      <xdr:nvPicPr>
        <xdr:cNvPr id="8369" name="Picture 2" descr="MC900432528[1]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4AE8C6E-8CFE-4130-BAF5-9E4F5E09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81325" y="3429000"/>
          <a:ext cx="457200" cy="457200"/>
        </a:xfrm>
        <a:prstGeom prst="rect">
          <a:avLst/>
        </a:prstGeom>
        <a:noFill/>
        <a:ln>
          <a:noFill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3524252</xdr:colOff>
      <xdr:row>3</xdr:row>
      <xdr:rowOff>9525</xdr:rowOff>
    </xdr:to>
    <xdr:pic>
      <xdr:nvPicPr>
        <xdr:cNvPr id="7" name="6 Imagen" descr="LOGO AE-CEFTA (v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412750"/>
          <a:ext cx="3524252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6474" name="Rectangle 12">
          <a:extLst>
            <a:ext uri="{FF2B5EF4-FFF2-40B4-BE49-F238E27FC236}">
              <a16:creationId xmlns:a16="http://schemas.microsoft.com/office/drawing/2014/main" xmlns="" id="{7B752125-2728-4E0C-B2C2-0C480707101D}"/>
            </a:ext>
          </a:extLst>
        </xdr:cNvPr>
        <xdr:cNvSpPr>
          <a:spLocks noChangeArrowheads="1"/>
        </xdr:cNvSpPr>
      </xdr:nvSpPr>
      <xdr:spPr bwMode="auto">
        <a:xfrm>
          <a:off x="2952750" y="9267825"/>
          <a:ext cx="17430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6475" name="Rectangle 13">
          <a:extLst>
            <a:ext uri="{FF2B5EF4-FFF2-40B4-BE49-F238E27FC236}">
              <a16:creationId xmlns:a16="http://schemas.microsoft.com/office/drawing/2014/main" xmlns="" id="{991FABDC-F0DB-4209-80E0-25AA439E2902}"/>
            </a:ext>
          </a:extLst>
        </xdr:cNvPr>
        <xdr:cNvSpPr>
          <a:spLocks noChangeArrowheads="1"/>
        </xdr:cNvSpPr>
      </xdr:nvSpPr>
      <xdr:spPr bwMode="auto">
        <a:xfrm>
          <a:off x="0" y="9267825"/>
          <a:ext cx="29527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0</xdr:rowOff>
    </xdr:from>
    <xdr:to>
      <xdr:col>5</xdr:col>
      <xdr:colOff>0</xdr:colOff>
      <xdr:row>58</xdr:row>
      <xdr:rowOff>0</xdr:rowOff>
    </xdr:to>
    <xdr:sp macro="" textlink="">
      <xdr:nvSpPr>
        <xdr:cNvPr id="6476" name="Rectangle 14">
          <a:extLst>
            <a:ext uri="{FF2B5EF4-FFF2-40B4-BE49-F238E27FC236}">
              <a16:creationId xmlns:a16="http://schemas.microsoft.com/office/drawing/2014/main" xmlns="" id="{BF2A9D00-5ECE-472B-9AAE-E95776E4D735}"/>
            </a:ext>
          </a:extLst>
        </xdr:cNvPr>
        <xdr:cNvSpPr>
          <a:spLocks noChangeArrowheads="1"/>
        </xdr:cNvSpPr>
      </xdr:nvSpPr>
      <xdr:spPr bwMode="auto">
        <a:xfrm>
          <a:off x="4695825" y="9267825"/>
          <a:ext cx="17335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 macro="" textlink="">
      <xdr:nvSpPr>
        <xdr:cNvPr id="6477" name="Rectangle 15">
          <a:extLst>
            <a:ext uri="{FF2B5EF4-FFF2-40B4-BE49-F238E27FC236}">
              <a16:creationId xmlns:a16="http://schemas.microsoft.com/office/drawing/2014/main" xmlns="" id="{46F398BD-901F-411B-94E9-32148D48C4D0}"/>
            </a:ext>
          </a:extLst>
        </xdr:cNvPr>
        <xdr:cNvSpPr>
          <a:spLocks noChangeArrowheads="1"/>
        </xdr:cNvSpPr>
      </xdr:nvSpPr>
      <xdr:spPr bwMode="auto">
        <a:xfrm>
          <a:off x="6429375" y="9267825"/>
          <a:ext cx="17430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6478" name="Rectangle 16">
          <a:extLst>
            <a:ext uri="{FF2B5EF4-FFF2-40B4-BE49-F238E27FC236}">
              <a16:creationId xmlns:a16="http://schemas.microsoft.com/office/drawing/2014/main" xmlns="" id="{234E3A97-9A76-4E22-A608-3BDC6A0EA7B0}"/>
            </a:ext>
          </a:extLst>
        </xdr:cNvPr>
        <xdr:cNvSpPr>
          <a:spLocks noChangeArrowheads="1"/>
        </xdr:cNvSpPr>
      </xdr:nvSpPr>
      <xdr:spPr bwMode="auto">
        <a:xfrm>
          <a:off x="8172450" y="9267825"/>
          <a:ext cx="17335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57</xdr:row>
      <xdr:rowOff>0</xdr:rowOff>
    </xdr:from>
    <xdr:to>
      <xdr:col>15</xdr:col>
      <xdr:colOff>0</xdr:colOff>
      <xdr:row>58</xdr:row>
      <xdr:rowOff>0</xdr:rowOff>
    </xdr:to>
    <xdr:sp macro="" textlink="">
      <xdr:nvSpPr>
        <xdr:cNvPr id="6479" name="Rectangle 17">
          <a:extLst>
            <a:ext uri="{FF2B5EF4-FFF2-40B4-BE49-F238E27FC236}">
              <a16:creationId xmlns:a16="http://schemas.microsoft.com/office/drawing/2014/main" xmlns="" id="{59E04110-A74D-4DBC-8C4A-4D860A0F3974}"/>
            </a:ext>
          </a:extLst>
        </xdr:cNvPr>
        <xdr:cNvSpPr>
          <a:spLocks noChangeArrowheads="1"/>
        </xdr:cNvSpPr>
      </xdr:nvSpPr>
      <xdr:spPr bwMode="auto">
        <a:xfrm>
          <a:off x="9906000" y="9267825"/>
          <a:ext cx="5200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57</xdr:row>
      <xdr:rowOff>0</xdr:rowOff>
    </xdr:from>
    <xdr:to>
      <xdr:col>25</xdr:col>
      <xdr:colOff>0</xdr:colOff>
      <xdr:row>58</xdr:row>
      <xdr:rowOff>0</xdr:rowOff>
    </xdr:to>
    <xdr:sp macro="" textlink="">
      <xdr:nvSpPr>
        <xdr:cNvPr id="6480" name="Rectangle 18">
          <a:extLst>
            <a:ext uri="{FF2B5EF4-FFF2-40B4-BE49-F238E27FC236}">
              <a16:creationId xmlns:a16="http://schemas.microsoft.com/office/drawing/2014/main" xmlns="" id="{60214CDA-1316-4FE8-9B3E-B71FDF9A5E2F}"/>
            </a:ext>
          </a:extLst>
        </xdr:cNvPr>
        <xdr:cNvSpPr>
          <a:spLocks noChangeArrowheads="1"/>
        </xdr:cNvSpPr>
      </xdr:nvSpPr>
      <xdr:spPr bwMode="auto">
        <a:xfrm>
          <a:off x="15106650" y="9267825"/>
          <a:ext cx="86677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57</xdr:row>
      <xdr:rowOff>0</xdr:rowOff>
    </xdr:from>
    <xdr:to>
      <xdr:col>28</xdr:col>
      <xdr:colOff>0</xdr:colOff>
      <xdr:row>58</xdr:row>
      <xdr:rowOff>0</xdr:rowOff>
    </xdr:to>
    <xdr:sp macro="" textlink="">
      <xdr:nvSpPr>
        <xdr:cNvPr id="6481" name="Rectangle 19">
          <a:extLst>
            <a:ext uri="{FF2B5EF4-FFF2-40B4-BE49-F238E27FC236}">
              <a16:creationId xmlns:a16="http://schemas.microsoft.com/office/drawing/2014/main" xmlns="" id="{F8FC2072-B59F-4E16-8E90-5D6FE15588D9}"/>
            </a:ext>
          </a:extLst>
        </xdr:cNvPr>
        <xdr:cNvSpPr>
          <a:spLocks noChangeArrowheads="1"/>
        </xdr:cNvSpPr>
      </xdr:nvSpPr>
      <xdr:spPr bwMode="auto">
        <a:xfrm>
          <a:off x="24536400" y="9267825"/>
          <a:ext cx="38195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6482" name="Rectangle 20">
          <a:extLst>
            <a:ext uri="{FF2B5EF4-FFF2-40B4-BE49-F238E27FC236}">
              <a16:creationId xmlns:a16="http://schemas.microsoft.com/office/drawing/2014/main" xmlns="" id="{FDEA4DFD-70C5-494B-AC48-4B16BA971482}"/>
            </a:ext>
          </a:extLst>
        </xdr:cNvPr>
        <xdr:cNvSpPr>
          <a:spLocks noChangeArrowheads="1"/>
        </xdr:cNvSpPr>
      </xdr:nvSpPr>
      <xdr:spPr bwMode="auto">
        <a:xfrm>
          <a:off x="0" y="9267825"/>
          <a:ext cx="29527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0</xdr:rowOff>
    </xdr:from>
    <xdr:to>
      <xdr:col>25</xdr:col>
      <xdr:colOff>0</xdr:colOff>
      <xdr:row>58</xdr:row>
      <xdr:rowOff>0</xdr:rowOff>
    </xdr:to>
    <xdr:sp macro="" textlink="">
      <xdr:nvSpPr>
        <xdr:cNvPr id="6483" name="Rectangle 21">
          <a:extLst>
            <a:ext uri="{FF2B5EF4-FFF2-40B4-BE49-F238E27FC236}">
              <a16:creationId xmlns:a16="http://schemas.microsoft.com/office/drawing/2014/main" xmlns="" id="{30978958-BCC8-4653-AA8F-614793E9026A}"/>
            </a:ext>
          </a:extLst>
        </xdr:cNvPr>
        <xdr:cNvSpPr>
          <a:spLocks noChangeArrowheads="1"/>
        </xdr:cNvSpPr>
      </xdr:nvSpPr>
      <xdr:spPr bwMode="auto">
        <a:xfrm>
          <a:off x="2952750" y="9267825"/>
          <a:ext cx="20821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57</xdr:row>
      <xdr:rowOff>0</xdr:rowOff>
    </xdr:from>
    <xdr:to>
      <xdr:col>28</xdr:col>
      <xdr:colOff>0</xdr:colOff>
      <xdr:row>58</xdr:row>
      <xdr:rowOff>0</xdr:rowOff>
    </xdr:to>
    <xdr:sp macro="" textlink="">
      <xdr:nvSpPr>
        <xdr:cNvPr id="6484" name="Rectangle 22">
          <a:extLst>
            <a:ext uri="{FF2B5EF4-FFF2-40B4-BE49-F238E27FC236}">
              <a16:creationId xmlns:a16="http://schemas.microsoft.com/office/drawing/2014/main" xmlns="" id="{DB3D0413-194C-4D7A-A94A-2B17A505B438}"/>
            </a:ext>
          </a:extLst>
        </xdr:cNvPr>
        <xdr:cNvSpPr>
          <a:spLocks noChangeArrowheads="1"/>
        </xdr:cNvSpPr>
      </xdr:nvSpPr>
      <xdr:spPr bwMode="auto">
        <a:xfrm>
          <a:off x="24536400" y="9267825"/>
          <a:ext cx="38195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485" name="Rectangle 23">
          <a:extLst>
            <a:ext uri="{FF2B5EF4-FFF2-40B4-BE49-F238E27FC236}">
              <a16:creationId xmlns:a16="http://schemas.microsoft.com/office/drawing/2014/main" xmlns="" id="{882F1C8C-80E6-4E7A-A740-D28D06D866AA}"/>
            </a:ext>
          </a:extLst>
        </xdr:cNvPr>
        <xdr:cNvSpPr>
          <a:spLocks noChangeArrowheads="1"/>
        </xdr:cNvSpPr>
      </xdr:nvSpPr>
      <xdr:spPr bwMode="auto">
        <a:xfrm>
          <a:off x="0" y="771525"/>
          <a:ext cx="29527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6486" name="Rectangle 24">
          <a:extLst>
            <a:ext uri="{FF2B5EF4-FFF2-40B4-BE49-F238E27FC236}">
              <a16:creationId xmlns:a16="http://schemas.microsoft.com/office/drawing/2014/main" xmlns="" id="{D43C9790-47E9-41C5-99C9-26386B42342E}"/>
            </a:ext>
          </a:extLst>
        </xdr:cNvPr>
        <xdr:cNvSpPr>
          <a:spLocks noChangeArrowheads="1"/>
        </xdr:cNvSpPr>
      </xdr:nvSpPr>
      <xdr:spPr bwMode="auto">
        <a:xfrm>
          <a:off x="2952750" y="771525"/>
          <a:ext cx="254031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61</xdr:row>
      <xdr:rowOff>38100</xdr:rowOff>
    </xdr:from>
    <xdr:to>
      <xdr:col>0</xdr:col>
      <xdr:colOff>876300</xdr:colOff>
      <xdr:row>63</xdr:row>
      <xdr:rowOff>152400</xdr:rowOff>
    </xdr:to>
    <xdr:pic>
      <xdr:nvPicPr>
        <xdr:cNvPr id="6487" name="Picture 35" descr="MC900432528[1]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A46784-FC5E-4F87-9E42-039AEB7C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982200"/>
          <a:ext cx="742950" cy="5048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23</xdr:row>
      <xdr:rowOff>38100</xdr:rowOff>
    </xdr:from>
    <xdr:to>
      <xdr:col>0</xdr:col>
      <xdr:colOff>876300</xdr:colOff>
      <xdr:row>25</xdr:row>
      <xdr:rowOff>152400</xdr:rowOff>
    </xdr:to>
    <xdr:pic>
      <xdr:nvPicPr>
        <xdr:cNvPr id="7350" name="Picture 3" descr="MC900432528[1]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AF3B5AB-1C06-4C0E-97E1-B8F42E62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762375"/>
          <a:ext cx="742950" cy="5048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7351" name="Rectangle 6">
          <a:extLst>
            <a:ext uri="{FF2B5EF4-FFF2-40B4-BE49-F238E27FC236}">
              <a16:creationId xmlns:a16="http://schemas.microsoft.com/office/drawing/2014/main" xmlns="" id="{95A9DCC7-3356-4709-94A6-B5C83AAAE7CE}"/>
            </a:ext>
          </a:extLst>
        </xdr:cNvPr>
        <xdr:cNvSpPr>
          <a:spLocks noChangeArrowheads="1"/>
        </xdr:cNvSpPr>
      </xdr:nvSpPr>
      <xdr:spPr bwMode="auto">
        <a:xfrm>
          <a:off x="0" y="3048000"/>
          <a:ext cx="25908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7352" name="Rectangle 7">
          <a:extLst>
            <a:ext uri="{FF2B5EF4-FFF2-40B4-BE49-F238E27FC236}">
              <a16:creationId xmlns:a16="http://schemas.microsoft.com/office/drawing/2014/main" xmlns="" id="{17DAD05F-A581-499C-BE7B-BADABF2D700D}"/>
            </a:ext>
          </a:extLst>
        </xdr:cNvPr>
        <xdr:cNvSpPr>
          <a:spLocks noChangeArrowheads="1"/>
        </xdr:cNvSpPr>
      </xdr:nvSpPr>
      <xdr:spPr bwMode="auto">
        <a:xfrm>
          <a:off x="2590800" y="3048000"/>
          <a:ext cx="207930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25</xdr:col>
      <xdr:colOff>0</xdr:colOff>
      <xdr:row>20</xdr:row>
      <xdr:rowOff>0</xdr:rowOff>
    </xdr:to>
    <xdr:sp macro="" textlink="">
      <xdr:nvSpPr>
        <xdr:cNvPr id="7176" name="Rectangle 8">
          <a:extLst>
            <a:ext uri="{FF2B5EF4-FFF2-40B4-BE49-F238E27FC236}">
              <a16:creationId xmlns:a16="http://schemas.microsoft.com/office/drawing/2014/main" xmlns="" id="{51364628-3715-4E20-A4AA-16C0A604BE47}"/>
            </a:ext>
          </a:extLst>
        </xdr:cNvPr>
        <xdr:cNvSpPr>
          <a:spLocks noChangeArrowheads="1"/>
        </xdr:cNvSpPr>
      </xdr:nvSpPr>
      <xdr:spPr bwMode="auto">
        <a:xfrm>
          <a:off x="0" y="3219450"/>
          <a:ext cx="208788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/>
        <a:lstStyle/>
        <a:p>
          <a:r>
            <a:rPr lang="es-ES"/>
            <a:t>2525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28</xdr:col>
      <xdr:colOff>0</xdr:colOff>
      <xdr:row>20</xdr:row>
      <xdr:rowOff>0</xdr:rowOff>
    </xdr:to>
    <xdr:sp macro="" textlink="">
      <xdr:nvSpPr>
        <xdr:cNvPr id="7354" name="Rectangle 9">
          <a:extLst>
            <a:ext uri="{FF2B5EF4-FFF2-40B4-BE49-F238E27FC236}">
              <a16:creationId xmlns:a16="http://schemas.microsoft.com/office/drawing/2014/main" xmlns="" id="{45CAADA7-9DE6-466C-BB5B-94A5CDA1F477}"/>
            </a:ext>
          </a:extLst>
        </xdr:cNvPr>
        <xdr:cNvSpPr>
          <a:spLocks noChangeArrowheads="1"/>
        </xdr:cNvSpPr>
      </xdr:nvSpPr>
      <xdr:spPr bwMode="auto">
        <a:xfrm>
          <a:off x="24145875" y="3048000"/>
          <a:ext cx="33337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7355" name="Rectangle 10">
          <a:extLst>
            <a:ext uri="{FF2B5EF4-FFF2-40B4-BE49-F238E27FC236}">
              <a16:creationId xmlns:a16="http://schemas.microsoft.com/office/drawing/2014/main" xmlns="" id="{7CA65AF9-8195-4C9F-BD42-619FAE3AA8DB}"/>
            </a:ext>
          </a:extLst>
        </xdr:cNvPr>
        <xdr:cNvSpPr>
          <a:spLocks noChangeArrowheads="1"/>
        </xdr:cNvSpPr>
      </xdr:nvSpPr>
      <xdr:spPr bwMode="auto">
        <a:xfrm>
          <a:off x="0" y="723900"/>
          <a:ext cx="274796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23</xdr:row>
      <xdr:rowOff>38100</xdr:rowOff>
    </xdr:from>
    <xdr:to>
      <xdr:col>0</xdr:col>
      <xdr:colOff>876300</xdr:colOff>
      <xdr:row>25</xdr:row>
      <xdr:rowOff>152400</xdr:rowOff>
    </xdr:to>
    <xdr:pic>
      <xdr:nvPicPr>
        <xdr:cNvPr id="7356" name="Picture 16" descr="MC900432528[1]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196C451-88CD-42AF-9327-753296D6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3762375"/>
          <a:ext cx="742950" cy="5048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86</xdr:row>
      <xdr:rowOff>104775</xdr:rowOff>
    </xdr:from>
    <xdr:to>
      <xdr:col>8</xdr:col>
      <xdr:colOff>28575</xdr:colOff>
      <xdr:row>104</xdr:row>
      <xdr:rowOff>66675</xdr:rowOff>
    </xdr:to>
    <xdr:graphicFrame macro="">
      <xdr:nvGraphicFramePr>
        <xdr:cNvPr id="3521" name="Chart 49">
          <a:extLst>
            <a:ext uri="{FF2B5EF4-FFF2-40B4-BE49-F238E27FC236}">
              <a16:creationId xmlns:a16="http://schemas.microsoft.com/office/drawing/2014/main" xmlns="" id="{33137E16-439C-4A54-8596-66491F9A1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86</xdr:row>
      <xdr:rowOff>85725</xdr:rowOff>
    </xdr:from>
    <xdr:to>
      <xdr:col>17</xdr:col>
      <xdr:colOff>457200</xdr:colOff>
      <xdr:row>106</xdr:row>
      <xdr:rowOff>9525</xdr:rowOff>
    </xdr:to>
    <xdr:graphicFrame macro="">
      <xdr:nvGraphicFramePr>
        <xdr:cNvPr id="3522" name="Chart 63">
          <a:extLst>
            <a:ext uri="{FF2B5EF4-FFF2-40B4-BE49-F238E27FC236}">
              <a16:creationId xmlns:a16="http://schemas.microsoft.com/office/drawing/2014/main" xmlns="" id="{2021E46A-FC37-4957-B0AA-D2B536E8E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4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3523" name="Rectangle 69">
          <a:extLst>
            <a:ext uri="{FF2B5EF4-FFF2-40B4-BE49-F238E27FC236}">
              <a16:creationId xmlns:a16="http://schemas.microsoft.com/office/drawing/2014/main" xmlns="" id="{5DAD3D2C-3362-48F8-B749-ACF2349607CA}"/>
            </a:ext>
          </a:extLst>
        </xdr:cNvPr>
        <xdr:cNvSpPr>
          <a:spLocks noChangeArrowheads="1"/>
        </xdr:cNvSpPr>
      </xdr:nvSpPr>
      <xdr:spPr bwMode="auto">
        <a:xfrm>
          <a:off x="23926800" y="800100"/>
          <a:ext cx="360045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22</xdr:row>
      <xdr:rowOff>0</xdr:rowOff>
    </xdr:from>
    <xdr:to>
      <xdr:col>28</xdr:col>
      <xdr:colOff>0</xdr:colOff>
      <xdr:row>23</xdr:row>
      <xdr:rowOff>0</xdr:rowOff>
    </xdr:to>
    <xdr:sp macro="" textlink="">
      <xdr:nvSpPr>
        <xdr:cNvPr id="3524" name="Rectangle 72">
          <a:extLst>
            <a:ext uri="{FF2B5EF4-FFF2-40B4-BE49-F238E27FC236}">
              <a16:creationId xmlns:a16="http://schemas.microsoft.com/office/drawing/2014/main" xmlns="" id="{FD131B25-A5C9-408C-A53C-6217778C3C2F}"/>
            </a:ext>
          </a:extLst>
        </xdr:cNvPr>
        <xdr:cNvSpPr>
          <a:spLocks noChangeArrowheads="1"/>
        </xdr:cNvSpPr>
      </xdr:nvSpPr>
      <xdr:spPr bwMode="auto">
        <a:xfrm>
          <a:off x="23926800" y="3800475"/>
          <a:ext cx="36004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25</xdr:col>
      <xdr:colOff>0</xdr:colOff>
      <xdr:row>23</xdr:row>
      <xdr:rowOff>0</xdr:rowOff>
    </xdr:to>
    <xdr:sp macro="" textlink="">
      <xdr:nvSpPr>
        <xdr:cNvPr id="3525" name="Rectangle 73">
          <a:extLst>
            <a:ext uri="{FF2B5EF4-FFF2-40B4-BE49-F238E27FC236}">
              <a16:creationId xmlns:a16="http://schemas.microsoft.com/office/drawing/2014/main" xmlns="" id="{A0699C74-DE75-4E9E-B6A6-2F838F77237C}"/>
            </a:ext>
          </a:extLst>
        </xdr:cNvPr>
        <xdr:cNvSpPr>
          <a:spLocks noChangeArrowheads="1"/>
        </xdr:cNvSpPr>
      </xdr:nvSpPr>
      <xdr:spPr bwMode="auto">
        <a:xfrm>
          <a:off x="0" y="3800475"/>
          <a:ext cx="236696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0</xdr:rowOff>
    </xdr:from>
    <xdr:to>
      <xdr:col>25</xdr:col>
      <xdr:colOff>0</xdr:colOff>
      <xdr:row>78</xdr:row>
      <xdr:rowOff>0</xdr:rowOff>
    </xdr:to>
    <xdr:sp macro="" textlink="">
      <xdr:nvSpPr>
        <xdr:cNvPr id="3526" name="Rectangle 74">
          <a:extLst>
            <a:ext uri="{FF2B5EF4-FFF2-40B4-BE49-F238E27FC236}">
              <a16:creationId xmlns:a16="http://schemas.microsoft.com/office/drawing/2014/main" xmlns="" id="{6B85334F-6EA6-4970-9A9C-8DFF88086FD7}"/>
            </a:ext>
          </a:extLst>
        </xdr:cNvPr>
        <xdr:cNvSpPr>
          <a:spLocks noChangeArrowheads="1"/>
        </xdr:cNvSpPr>
      </xdr:nvSpPr>
      <xdr:spPr bwMode="auto">
        <a:xfrm>
          <a:off x="0" y="12811125"/>
          <a:ext cx="236696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77</xdr:row>
      <xdr:rowOff>0</xdr:rowOff>
    </xdr:from>
    <xdr:to>
      <xdr:col>28</xdr:col>
      <xdr:colOff>0</xdr:colOff>
      <xdr:row>78</xdr:row>
      <xdr:rowOff>0</xdr:rowOff>
    </xdr:to>
    <xdr:sp macro="" textlink="">
      <xdr:nvSpPr>
        <xdr:cNvPr id="3527" name="Rectangle 75">
          <a:extLst>
            <a:ext uri="{FF2B5EF4-FFF2-40B4-BE49-F238E27FC236}">
              <a16:creationId xmlns:a16="http://schemas.microsoft.com/office/drawing/2014/main" xmlns="" id="{6175D4D3-51E7-4069-9848-BDE17D2588CB}"/>
            </a:ext>
          </a:extLst>
        </xdr:cNvPr>
        <xdr:cNvSpPr>
          <a:spLocks noChangeArrowheads="1"/>
        </xdr:cNvSpPr>
      </xdr:nvSpPr>
      <xdr:spPr bwMode="auto">
        <a:xfrm>
          <a:off x="23926800" y="12811125"/>
          <a:ext cx="36004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sp macro="" textlink="">
      <xdr:nvSpPr>
        <xdr:cNvPr id="3528" name="Rectangle 76">
          <a:extLst>
            <a:ext uri="{FF2B5EF4-FFF2-40B4-BE49-F238E27FC236}">
              <a16:creationId xmlns:a16="http://schemas.microsoft.com/office/drawing/2014/main" xmlns="" id="{15B4FDAE-EA95-4480-9AE9-EA5B3FCEF90F}"/>
            </a:ext>
          </a:extLst>
        </xdr:cNvPr>
        <xdr:cNvSpPr>
          <a:spLocks noChangeArrowheads="1"/>
        </xdr:cNvSpPr>
      </xdr:nvSpPr>
      <xdr:spPr bwMode="auto">
        <a:xfrm>
          <a:off x="0" y="13515975"/>
          <a:ext cx="2867025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sp macro="" textlink="">
      <xdr:nvSpPr>
        <xdr:cNvPr id="3529" name="Rectangle 77">
          <a:extLst>
            <a:ext uri="{FF2B5EF4-FFF2-40B4-BE49-F238E27FC236}">
              <a16:creationId xmlns:a16="http://schemas.microsoft.com/office/drawing/2014/main" xmlns="" id="{E0450A95-CDBE-4A12-AB02-B77739781317}"/>
            </a:ext>
          </a:extLst>
        </xdr:cNvPr>
        <xdr:cNvSpPr>
          <a:spLocks noChangeArrowheads="1"/>
        </xdr:cNvSpPr>
      </xdr:nvSpPr>
      <xdr:spPr bwMode="auto">
        <a:xfrm>
          <a:off x="0" y="13973175"/>
          <a:ext cx="28670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81</xdr:row>
      <xdr:rowOff>0</xdr:rowOff>
    </xdr:from>
    <xdr:to>
      <xdr:col>28</xdr:col>
      <xdr:colOff>0</xdr:colOff>
      <xdr:row>82</xdr:row>
      <xdr:rowOff>0</xdr:rowOff>
    </xdr:to>
    <xdr:sp macro="" textlink="">
      <xdr:nvSpPr>
        <xdr:cNvPr id="3530" name="Rectangle 78">
          <a:extLst>
            <a:ext uri="{FF2B5EF4-FFF2-40B4-BE49-F238E27FC236}">
              <a16:creationId xmlns:a16="http://schemas.microsoft.com/office/drawing/2014/main" xmlns="" id="{65400C76-D3BC-4A09-B2E8-3FE9EAA0FB7E}"/>
            </a:ext>
          </a:extLst>
        </xdr:cNvPr>
        <xdr:cNvSpPr>
          <a:spLocks noChangeArrowheads="1"/>
        </xdr:cNvSpPr>
      </xdr:nvSpPr>
      <xdr:spPr bwMode="auto">
        <a:xfrm>
          <a:off x="23926800" y="13515975"/>
          <a:ext cx="3600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sp macro="" textlink="">
      <xdr:nvSpPr>
        <xdr:cNvPr id="3531" name="Rectangle 91">
          <a:extLst>
            <a:ext uri="{FF2B5EF4-FFF2-40B4-BE49-F238E27FC236}">
              <a16:creationId xmlns:a16="http://schemas.microsoft.com/office/drawing/2014/main" xmlns="" id="{368194C1-2342-4C9D-8E26-3FD44C458B96}"/>
            </a:ext>
          </a:extLst>
        </xdr:cNvPr>
        <xdr:cNvSpPr>
          <a:spLocks noChangeArrowheads="1"/>
        </xdr:cNvSpPr>
      </xdr:nvSpPr>
      <xdr:spPr bwMode="auto">
        <a:xfrm>
          <a:off x="0" y="13163550"/>
          <a:ext cx="2867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sp macro="" textlink="">
      <xdr:nvSpPr>
        <xdr:cNvPr id="3532" name="Rectangle 92">
          <a:extLst>
            <a:ext uri="{FF2B5EF4-FFF2-40B4-BE49-F238E27FC236}">
              <a16:creationId xmlns:a16="http://schemas.microsoft.com/office/drawing/2014/main" xmlns="" id="{D51587CE-29FF-44EB-8B5E-F26CD357D760}"/>
            </a:ext>
          </a:extLst>
        </xdr:cNvPr>
        <xdr:cNvSpPr>
          <a:spLocks noChangeArrowheads="1"/>
        </xdr:cNvSpPr>
      </xdr:nvSpPr>
      <xdr:spPr bwMode="auto">
        <a:xfrm>
          <a:off x="0" y="13163550"/>
          <a:ext cx="28670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19050</xdr:colOff>
      <xdr:row>79</xdr:row>
      <xdr:rowOff>0</xdr:rowOff>
    </xdr:from>
    <xdr:to>
      <xdr:col>28</xdr:col>
      <xdr:colOff>9525</xdr:colOff>
      <xdr:row>79</xdr:row>
      <xdr:rowOff>161925</xdr:rowOff>
    </xdr:to>
    <xdr:sp macro="" textlink="">
      <xdr:nvSpPr>
        <xdr:cNvPr id="3533" name="Rectangle 93">
          <a:extLst>
            <a:ext uri="{FF2B5EF4-FFF2-40B4-BE49-F238E27FC236}">
              <a16:creationId xmlns:a16="http://schemas.microsoft.com/office/drawing/2014/main" xmlns="" id="{8C44109D-4DCE-4D6B-A647-275B04E2B359}"/>
            </a:ext>
          </a:extLst>
        </xdr:cNvPr>
        <xdr:cNvSpPr>
          <a:spLocks noChangeArrowheads="1"/>
        </xdr:cNvSpPr>
      </xdr:nvSpPr>
      <xdr:spPr bwMode="auto">
        <a:xfrm>
          <a:off x="23945850" y="13163550"/>
          <a:ext cx="35909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81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534" name="Rectangle 95">
          <a:extLst>
            <a:ext uri="{FF2B5EF4-FFF2-40B4-BE49-F238E27FC236}">
              <a16:creationId xmlns:a16="http://schemas.microsoft.com/office/drawing/2014/main" xmlns="" id="{0FF6B614-873A-4B38-AFE1-D75638367CF6}"/>
            </a:ext>
          </a:extLst>
        </xdr:cNvPr>
        <xdr:cNvSpPr>
          <a:spLocks noChangeArrowheads="1"/>
        </xdr:cNvSpPr>
      </xdr:nvSpPr>
      <xdr:spPr bwMode="auto">
        <a:xfrm>
          <a:off x="23926800" y="13515975"/>
          <a:ext cx="2733675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87</xdr:row>
      <xdr:rowOff>38100</xdr:rowOff>
    </xdr:from>
    <xdr:to>
      <xdr:col>0</xdr:col>
      <xdr:colOff>876300</xdr:colOff>
      <xdr:row>89</xdr:row>
      <xdr:rowOff>152400</xdr:rowOff>
    </xdr:to>
    <xdr:pic>
      <xdr:nvPicPr>
        <xdr:cNvPr id="3535" name="Picture 35" descr="MC900432528[1]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702533D-9A35-4B96-A88E-17D2714C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4687550"/>
          <a:ext cx="742950" cy="5048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conomia-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9"/>
  <sheetViews>
    <sheetView workbookViewId="0"/>
  </sheetViews>
  <sheetFormatPr baseColWidth="10" defaultRowHeight="12.75"/>
  <cols>
    <col min="1" max="1" width="29.7109375" style="27" bestFit="1" customWidth="1"/>
    <col min="2" max="16384" width="11.42578125" style="27"/>
  </cols>
  <sheetData>
    <row r="3" spans="1:25">
      <c r="A3" s="231" t="s">
        <v>110</v>
      </c>
      <c r="B3" s="229" t="s">
        <v>11</v>
      </c>
      <c r="C3" s="230"/>
    </row>
    <row r="4" spans="1:25" ht="13.5" thickBot="1">
      <c r="A4" s="232"/>
      <c r="B4" s="210" t="s">
        <v>9</v>
      </c>
      <c r="C4" s="211" t="s">
        <v>10</v>
      </c>
    </row>
    <row r="5" spans="1:25" ht="15.75" thickTop="1">
      <c r="A5" s="208"/>
      <c r="B5" s="30"/>
      <c r="C5" s="209"/>
    </row>
    <row r="6" spans="1:25" ht="13.5" customHeight="1">
      <c r="A6" s="220"/>
      <c r="B6" s="222">
        <v>0</v>
      </c>
      <c r="C6" s="222">
        <v>0</v>
      </c>
    </row>
    <row r="9" spans="1:25" s="119" customFormat="1" ht="13.5" thickBot="1">
      <c r="A9" s="126"/>
      <c r="B9" s="132"/>
      <c r="C9" s="132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</row>
    <row r="10" spans="1:25" s="137" customFormat="1" ht="12.75" customHeight="1" thickTop="1">
      <c r="A10" s="223" t="s">
        <v>112</v>
      </c>
      <c r="B10" s="225" t="s">
        <v>11</v>
      </c>
      <c r="C10" s="226"/>
      <c r="D10" s="227" t="s">
        <v>12</v>
      </c>
      <c r="E10" s="228" t="s">
        <v>12</v>
      </c>
      <c r="F10" s="227" t="s">
        <v>13</v>
      </c>
      <c r="G10" s="228"/>
      <c r="H10" s="227" t="s">
        <v>14</v>
      </c>
      <c r="I10" s="228" t="s">
        <v>1</v>
      </c>
      <c r="J10" s="227" t="s">
        <v>15</v>
      </c>
      <c r="K10" s="228"/>
      <c r="L10" s="233" t="s">
        <v>16</v>
      </c>
      <c r="M10" s="233"/>
      <c r="N10" s="227" t="s">
        <v>17</v>
      </c>
      <c r="O10" s="228"/>
      <c r="P10" s="233" t="s">
        <v>18</v>
      </c>
      <c r="Q10" s="233"/>
      <c r="R10" s="227" t="s">
        <v>19</v>
      </c>
      <c r="S10" s="228"/>
      <c r="T10" s="227" t="s">
        <v>20</v>
      </c>
      <c r="U10" s="228"/>
      <c r="V10" s="233" t="s">
        <v>21</v>
      </c>
      <c r="W10" s="233"/>
      <c r="X10" s="227" t="s">
        <v>22</v>
      </c>
      <c r="Y10" s="233" t="s">
        <v>2</v>
      </c>
    </row>
    <row r="11" spans="1:25" s="137" customFormat="1" ht="13.5" customHeight="1" thickBot="1">
      <c r="A11" s="224"/>
      <c r="B11" s="98" t="s">
        <v>9</v>
      </c>
      <c r="C11" s="99" t="s">
        <v>10</v>
      </c>
      <c r="D11" s="100" t="s">
        <v>9</v>
      </c>
      <c r="E11" s="101" t="s">
        <v>10</v>
      </c>
      <c r="F11" s="102" t="s">
        <v>9</v>
      </c>
      <c r="G11" s="103" t="s">
        <v>10</v>
      </c>
      <c r="H11" s="102" t="s">
        <v>9</v>
      </c>
      <c r="I11" s="99" t="s">
        <v>10</v>
      </c>
      <c r="J11" s="102" t="s">
        <v>9</v>
      </c>
      <c r="K11" s="103" t="s">
        <v>10</v>
      </c>
      <c r="L11" s="100" t="s">
        <v>9</v>
      </c>
      <c r="M11" s="101" t="s">
        <v>10</v>
      </c>
      <c r="N11" s="102" t="s">
        <v>9</v>
      </c>
      <c r="O11" s="103" t="s">
        <v>10</v>
      </c>
      <c r="P11" s="102" t="s">
        <v>9</v>
      </c>
      <c r="Q11" s="103" t="s">
        <v>10</v>
      </c>
      <c r="R11" s="102" t="s">
        <v>9</v>
      </c>
      <c r="S11" s="103" t="s">
        <v>10</v>
      </c>
      <c r="T11" s="102" t="s">
        <v>9</v>
      </c>
      <c r="U11" s="99" t="s">
        <v>10</v>
      </c>
      <c r="V11" s="102" t="s">
        <v>9</v>
      </c>
      <c r="W11" s="99" t="s">
        <v>10</v>
      </c>
      <c r="X11" s="104" t="s">
        <v>9</v>
      </c>
      <c r="Y11" s="99" t="s">
        <v>10</v>
      </c>
    </row>
    <row r="12" spans="1:25" s="137" customFormat="1" ht="13.5" thickTop="1">
      <c r="A12" s="217"/>
      <c r="B12" s="218"/>
      <c r="C12" s="218"/>
      <c r="D12" s="218"/>
      <c r="E12" s="218"/>
      <c r="F12" s="138"/>
      <c r="G12" s="138"/>
      <c r="H12" s="138"/>
      <c r="I12" s="138"/>
      <c r="J12" s="138"/>
      <c r="K12" s="138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</row>
    <row r="13" spans="1:25" s="189" customFormat="1">
      <c r="A13" s="216"/>
      <c r="B13" s="222">
        <v>0</v>
      </c>
      <c r="C13" s="222">
        <v>0</v>
      </c>
      <c r="D13" s="222">
        <v>0</v>
      </c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22">
        <v>0</v>
      </c>
      <c r="Y13" s="222">
        <v>0</v>
      </c>
    </row>
    <row r="14" spans="1:25" s="189" customFormat="1" ht="15">
      <c r="A14" s="150"/>
    </row>
    <row r="17" spans="1:1">
      <c r="A17" s="66"/>
    </row>
    <row r="18" spans="1:1" ht="18">
      <c r="A18" s="203" t="s">
        <v>98</v>
      </c>
    </row>
    <row r="19" spans="1:1">
      <c r="A19" s="66"/>
    </row>
  </sheetData>
  <sheetProtection sheet="1"/>
  <mergeCells count="15">
    <mergeCell ref="B3:C3"/>
    <mergeCell ref="A3:A4"/>
    <mergeCell ref="X10:Y10"/>
    <mergeCell ref="P10:Q10"/>
    <mergeCell ref="R10:S10"/>
    <mergeCell ref="T10:U10"/>
    <mergeCell ref="V10:W10"/>
    <mergeCell ref="H10:I10"/>
    <mergeCell ref="J10:K10"/>
    <mergeCell ref="L10:M10"/>
    <mergeCell ref="A10:A11"/>
    <mergeCell ref="B10:C10"/>
    <mergeCell ref="D10:E10"/>
    <mergeCell ref="F10:G10"/>
    <mergeCell ref="N10:O10"/>
  </mergeCells>
  <phoneticPr fontId="11" type="noConversion"/>
  <hyperlinks>
    <hyperlink ref="A18" location="Portada!A1" display="MENU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K15"/>
  <sheetViews>
    <sheetView tabSelected="1" zoomScale="90" zoomScaleNormal="90" workbookViewId="0">
      <selection sqref="A1:K1"/>
    </sheetView>
  </sheetViews>
  <sheetFormatPr baseColWidth="10" defaultRowHeight="12.75"/>
  <cols>
    <col min="1" max="1" width="53.28515625" style="66" bestFit="1" customWidth="1"/>
    <col min="2" max="2" width="25.28515625" style="66" bestFit="1" customWidth="1"/>
    <col min="3" max="3" width="11.7109375" style="66" customWidth="1"/>
    <col min="4" max="4" width="13.28515625" style="66" bestFit="1" customWidth="1"/>
    <col min="5" max="5" width="12.28515625" style="66" customWidth="1"/>
    <col min="6" max="6" width="11.140625" style="66" bestFit="1" customWidth="1"/>
    <col min="7" max="7" width="11.42578125" style="66"/>
    <col min="8" max="8" width="20.28515625" style="66" bestFit="1" customWidth="1"/>
    <col min="9" max="16384" width="11.42578125" style="66"/>
  </cols>
  <sheetData>
    <row r="1" spans="1:11" s="119" customFormat="1" ht="20.25">
      <c r="A1" s="234" t="s">
        <v>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3" spans="1:11" ht="52.5" customHeight="1">
      <c r="A3" s="120"/>
    </row>
    <row r="4" spans="1:11" s="119" customFormat="1" ht="18" customHeight="1">
      <c r="A4" s="121" t="s">
        <v>61</v>
      </c>
      <c r="B4" s="238" t="s">
        <v>100</v>
      </c>
      <c r="C4" s="239"/>
      <c r="D4" s="239"/>
      <c r="E4" s="240"/>
      <c r="F4" s="122"/>
      <c r="G4" s="123"/>
    </row>
    <row r="5" spans="1:11">
      <c r="A5" s="124"/>
      <c r="B5" s="124"/>
      <c r="C5" s="124"/>
      <c r="D5" s="124"/>
      <c r="E5" s="124"/>
    </row>
    <row r="6" spans="1:11" s="119" customFormat="1" ht="32.25" customHeight="1">
      <c r="A6" s="108"/>
      <c r="B6" s="109"/>
      <c r="C6" s="109"/>
      <c r="D6" s="109"/>
      <c r="E6" s="109"/>
    </row>
    <row r="7" spans="1:11">
      <c r="A7" s="235" t="s">
        <v>65</v>
      </c>
      <c r="B7" s="236"/>
      <c r="C7" s="236"/>
      <c r="D7" s="236"/>
    </row>
    <row r="8" spans="1:11" ht="27.75" customHeight="1">
      <c r="A8" s="110"/>
      <c r="B8" s="110"/>
      <c r="C8" s="110"/>
      <c r="D8" s="110"/>
    </row>
    <row r="9" spans="1:11" ht="23.25" customHeight="1">
      <c r="A9" s="236" t="s">
        <v>70</v>
      </c>
      <c r="B9" s="237"/>
      <c r="C9" s="237"/>
      <c r="D9" s="237"/>
    </row>
    <row r="10" spans="1:11">
      <c r="A10" s="111"/>
      <c r="B10" s="111"/>
      <c r="C10" s="111"/>
      <c r="D10" s="111"/>
    </row>
    <row r="13" spans="1:11" ht="26.25" customHeight="1" thickBot="1">
      <c r="B13" s="112"/>
      <c r="C13" s="112"/>
      <c r="D13" s="113"/>
      <c r="E13" s="112"/>
      <c r="F13" s="112"/>
      <c r="G13" s="112"/>
      <c r="H13" s="114"/>
    </row>
    <row r="14" spans="1:11" ht="18.75" thickBot="1">
      <c r="B14" s="10" t="s">
        <v>111</v>
      </c>
      <c r="C14" s="115"/>
      <c r="D14" s="10" t="s">
        <v>4</v>
      </c>
      <c r="E14" s="116"/>
      <c r="F14" s="22" t="s">
        <v>5</v>
      </c>
      <c r="G14" s="116"/>
      <c r="H14" s="23" t="s">
        <v>83</v>
      </c>
    </row>
    <row r="15" spans="1:11" ht="18">
      <c r="B15" s="112"/>
      <c r="C15" s="112"/>
      <c r="D15" s="117"/>
      <c r="E15" s="112"/>
      <c r="F15" s="112"/>
      <c r="G15" s="112"/>
      <c r="H15" s="118"/>
    </row>
  </sheetData>
  <sheetProtection sheet="1"/>
  <mergeCells count="4">
    <mergeCell ref="A1:K1"/>
    <mergeCell ref="A7:D7"/>
    <mergeCell ref="A9:D9"/>
    <mergeCell ref="B4:E4"/>
  </mergeCells>
  <phoneticPr fontId="11" type="noConversion"/>
  <hyperlinks>
    <hyperlink ref="D14" location="cobros!A1" display="COBROS"/>
    <hyperlink ref="F14" location="pagos!A1" display="PAGOS"/>
    <hyperlink ref="H14" location="Resultados!A1" display="RESULTADOS"/>
    <hyperlink ref="B14" location="'Datos Básicos'!A1" display="DATOS BÁSICOS"/>
  </hyperlinks>
  <pageMargins left="0.75" right="0.75" top="1" bottom="1" header="0" footer="0"/>
  <pageSetup paperSize="9" orientation="portrait" verticalDpi="0" r:id="rId1"/>
  <headerFooter alignWithMargins="0"/>
  <cellWatches>
    <cellWatch r="D14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H13"/>
  <sheetViews>
    <sheetView workbookViewId="0">
      <selection activeCell="G20" sqref="G20"/>
    </sheetView>
  </sheetViews>
  <sheetFormatPr baseColWidth="10" defaultRowHeight="12.75"/>
  <cols>
    <col min="1" max="1" width="16.42578125" customWidth="1"/>
    <col min="2" max="2" width="14.42578125" customWidth="1"/>
    <col min="4" max="4" width="19.140625" customWidth="1"/>
    <col min="7" max="7" width="14.85546875" customWidth="1"/>
    <col min="8" max="8" width="13" customWidth="1"/>
  </cols>
  <sheetData>
    <row r="1" spans="1:8" ht="48" customHeight="1">
      <c r="A1" s="241" t="s">
        <v>97</v>
      </c>
      <c r="B1" s="242"/>
      <c r="D1" s="241" t="s">
        <v>101</v>
      </c>
      <c r="E1" s="242"/>
      <c r="G1" s="241" t="s">
        <v>82</v>
      </c>
      <c r="H1" s="242"/>
    </row>
    <row r="2" spans="1:8">
      <c r="A2" s="3" t="str">
        <f>Resultados!$B5</f>
        <v>ENERO</v>
      </c>
      <c r="B2" s="4">
        <f>Resultados!B84</f>
        <v>0</v>
      </c>
      <c r="D2" s="3" t="str">
        <f>Resultados!$B5</f>
        <v>ENERO</v>
      </c>
      <c r="E2" s="4">
        <f>Resultados!$B$82</f>
        <v>0</v>
      </c>
      <c r="G2" s="3" t="str">
        <f>Resultados!$B5</f>
        <v>ENERO</v>
      </c>
      <c r="H2" s="4">
        <f>Resultados!C82</f>
        <v>0</v>
      </c>
    </row>
    <row r="3" spans="1:8">
      <c r="A3" s="3" t="str">
        <f>Resultados!$D5</f>
        <v>FEBRERO</v>
      </c>
      <c r="B3" s="4">
        <f>Resultados!D84</f>
        <v>0</v>
      </c>
      <c r="D3" s="3" t="str">
        <f>Resultados!$D5</f>
        <v>FEBRERO</v>
      </c>
      <c r="E3" s="4">
        <f>Resultados!$D$82+'datos origen gráficos'!E2</f>
        <v>0</v>
      </c>
      <c r="G3" s="3" t="str">
        <f>Resultados!$D5</f>
        <v>FEBRERO</v>
      </c>
      <c r="H3" s="4">
        <f>Resultados!C82+Resultados!E82</f>
        <v>0</v>
      </c>
    </row>
    <row r="4" spans="1:8">
      <c r="A4" s="3" t="str">
        <f>Resultados!$F5</f>
        <v>MARZO</v>
      </c>
      <c r="B4" s="4">
        <f>Resultados!F84</f>
        <v>0</v>
      </c>
      <c r="D4" s="3" t="str">
        <f>Resultados!$F5</f>
        <v>MARZO</v>
      </c>
      <c r="E4" s="4">
        <f>Resultados!$F$82+'datos origen gráficos'!E3</f>
        <v>0</v>
      </c>
      <c r="G4" s="3" t="str">
        <f>Resultados!$F5</f>
        <v>MARZO</v>
      </c>
      <c r="H4" s="4">
        <f>Resultados!G82+'datos origen gráficos'!H3</f>
        <v>0</v>
      </c>
    </row>
    <row r="5" spans="1:8">
      <c r="A5" s="3" t="str">
        <f>Resultados!$H5</f>
        <v>ABRIL</v>
      </c>
      <c r="B5" s="4">
        <f>Resultados!H84</f>
        <v>0</v>
      </c>
      <c r="D5" s="3" t="str">
        <f>Resultados!$H5</f>
        <v>ABRIL</v>
      </c>
      <c r="E5" s="4">
        <f>Resultados!$H$82+'datos origen gráficos'!E4</f>
        <v>0</v>
      </c>
      <c r="G5" s="3" t="str">
        <f>Resultados!$H5</f>
        <v>ABRIL</v>
      </c>
      <c r="H5" s="4">
        <f>Resultados!I82+'datos origen gráficos'!H4</f>
        <v>0</v>
      </c>
    </row>
    <row r="6" spans="1:8">
      <c r="A6" s="3" t="str">
        <f>Resultados!$J5</f>
        <v>MAYO</v>
      </c>
      <c r="B6" s="4">
        <f>Resultados!J84</f>
        <v>0</v>
      </c>
      <c r="D6" s="3" t="str">
        <f>Resultados!$J5</f>
        <v>MAYO</v>
      </c>
      <c r="E6" s="4">
        <f>Resultados!$J$82+'datos origen gráficos'!E5</f>
        <v>0</v>
      </c>
      <c r="G6" s="3" t="str">
        <f>Resultados!$J5</f>
        <v>MAYO</v>
      </c>
      <c r="H6" s="4">
        <f>Resultados!K82+'datos origen gráficos'!H5</f>
        <v>0</v>
      </c>
    </row>
    <row r="7" spans="1:8">
      <c r="A7" s="3" t="str">
        <f>Resultados!$L5</f>
        <v>JUNIO</v>
      </c>
      <c r="B7" s="4">
        <f>Resultados!L84</f>
        <v>0</v>
      </c>
      <c r="D7" s="3" t="str">
        <f>Resultados!$L5</f>
        <v>JUNIO</v>
      </c>
      <c r="E7" s="4">
        <f>Resultados!$L$82+'datos origen gráficos'!E6</f>
        <v>0</v>
      </c>
      <c r="G7" s="3" t="str">
        <f>Resultados!$L5</f>
        <v>JUNIO</v>
      </c>
      <c r="H7" s="4">
        <f>Resultados!M82+'datos origen gráficos'!H6</f>
        <v>0</v>
      </c>
    </row>
    <row r="8" spans="1:8">
      <c r="A8" s="3" t="str">
        <f>Resultados!$N5</f>
        <v>JULIO</v>
      </c>
      <c r="B8" s="4">
        <f>Resultados!N84</f>
        <v>0</v>
      </c>
      <c r="D8" s="3" t="str">
        <f>Resultados!$N5</f>
        <v>JULIO</v>
      </c>
      <c r="E8" s="4">
        <f>Resultados!$N$82+'datos origen gráficos'!E7</f>
        <v>0</v>
      </c>
      <c r="G8" s="3" t="str">
        <f>Resultados!$N5</f>
        <v>JULIO</v>
      </c>
      <c r="H8" s="4">
        <f>Resultados!O82+'datos origen gráficos'!H7</f>
        <v>0</v>
      </c>
    </row>
    <row r="9" spans="1:8">
      <c r="A9" s="3" t="str">
        <f>Resultados!$P5</f>
        <v>AGOSTO</v>
      </c>
      <c r="B9" s="4">
        <f>Resultados!P84</f>
        <v>0</v>
      </c>
      <c r="D9" s="3" t="str">
        <f>Resultados!$P5</f>
        <v>AGOSTO</v>
      </c>
      <c r="E9" s="4">
        <f>Resultados!$P$82+'datos origen gráficos'!E8</f>
        <v>0</v>
      </c>
      <c r="G9" s="3" t="str">
        <f>Resultados!$P5</f>
        <v>AGOSTO</v>
      </c>
      <c r="H9" s="4">
        <f>Resultados!Q82+'datos origen gráficos'!H8</f>
        <v>0</v>
      </c>
    </row>
    <row r="10" spans="1:8">
      <c r="A10" s="3" t="str">
        <f>Resultados!$R5</f>
        <v>SEPTIEMBRE</v>
      </c>
      <c r="B10" s="4">
        <f>Resultados!R84</f>
        <v>0</v>
      </c>
      <c r="D10" s="3" t="str">
        <f>Resultados!$R5</f>
        <v>SEPTIEMBRE</v>
      </c>
      <c r="E10" s="4">
        <f>Resultados!$R$82+'datos origen gráficos'!E9</f>
        <v>0</v>
      </c>
      <c r="G10" s="3" t="str">
        <f>Resultados!$R5</f>
        <v>SEPTIEMBRE</v>
      </c>
      <c r="H10" s="4">
        <f>Resultados!S82+'datos origen gráficos'!H9</f>
        <v>0</v>
      </c>
    </row>
    <row r="11" spans="1:8">
      <c r="A11" s="3" t="str">
        <f>Resultados!$T5</f>
        <v>OCTUBRE</v>
      </c>
      <c r="B11" s="4">
        <f>Resultados!T84</f>
        <v>0</v>
      </c>
      <c r="D11" s="3" t="str">
        <f>Resultados!$T5</f>
        <v>OCTUBRE</v>
      </c>
      <c r="E11" s="4">
        <f>Resultados!$T$82+'datos origen gráficos'!E10</f>
        <v>0</v>
      </c>
      <c r="G11" s="3" t="str">
        <f>Resultados!$T5</f>
        <v>OCTUBRE</v>
      </c>
      <c r="H11" s="4">
        <f>Resultados!U82+'datos origen gráficos'!H10</f>
        <v>0</v>
      </c>
    </row>
    <row r="12" spans="1:8">
      <c r="A12" s="3" t="str">
        <f>Resultados!$V5</f>
        <v>NOVIEMBRE</v>
      </c>
      <c r="B12" s="4">
        <f>Resultados!V84</f>
        <v>0</v>
      </c>
      <c r="D12" s="3" t="str">
        <f>Resultados!$V5</f>
        <v>NOVIEMBRE</v>
      </c>
      <c r="E12" s="4">
        <f>Resultados!$V$82+'datos origen gráficos'!E11</f>
        <v>0</v>
      </c>
      <c r="G12" s="3" t="str">
        <f>Resultados!$V5</f>
        <v>NOVIEMBRE</v>
      </c>
      <c r="H12" s="4">
        <f>Resultados!W82+'datos origen gráficos'!H11</f>
        <v>0</v>
      </c>
    </row>
    <row r="13" spans="1:8" ht="13.5" thickBot="1">
      <c r="A13" s="5" t="str">
        <f>Resultados!$X5</f>
        <v>DICIEMBRE</v>
      </c>
      <c r="B13" s="6">
        <f>Resultados!X84</f>
        <v>0</v>
      </c>
      <c r="D13" s="5" t="str">
        <f>Resultados!$X5</f>
        <v>DICIEMBRE</v>
      </c>
      <c r="E13" s="6">
        <f>Resultados!$X$82+'datos origen gráficos'!E12</f>
        <v>0</v>
      </c>
      <c r="G13" s="5" t="str">
        <f>Resultados!$X5</f>
        <v>DICIEMBRE</v>
      </c>
      <c r="H13" s="6">
        <f>Resultados!Y82+'datos origen gráficos'!H12</f>
        <v>0</v>
      </c>
    </row>
  </sheetData>
  <mergeCells count="3">
    <mergeCell ref="A1:B1"/>
    <mergeCell ref="G1:H1"/>
    <mergeCell ref="D1:E1"/>
  </mergeCells>
  <phoneticPr fontId="1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6"/>
  <sheetViews>
    <sheetView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C52" sqref="C52"/>
    </sheetView>
  </sheetViews>
  <sheetFormatPr baseColWidth="10" defaultRowHeight="12.75"/>
  <cols>
    <col min="1" max="1" width="44.28515625" style="28" bestFit="1" customWidth="1"/>
    <col min="2" max="2" width="13.140625" style="28" customWidth="1"/>
    <col min="3" max="5" width="13" style="28" customWidth="1"/>
    <col min="6" max="6" width="13.140625" style="28" customWidth="1"/>
    <col min="7" max="25" width="13" style="28" customWidth="1"/>
    <col min="26" max="26" width="11.42578125" style="27"/>
    <col min="27" max="27" width="44.28515625" style="28" bestFit="1" customWidth="1"/>
    <col min="28" max="28" width="13" style="28" customWidth="1"/>
    <col min="29" max="133" width="11.42578125" style="27"/>
    <col min="134" max="16384" width="11.42578125" style="28"/>
  </cols>
  <sheetData>
    <row r="1" spans="1:133" ht="12.75" customHeight="1">
      <c r="A1" s="253" t="s">
        <v>0</v>
      </c>
      <c r="B1" s="255" t="s">
        <v>11</v>
      </c>
      <c r="C1" s="249"/>
      <c r="D1" s="248" t="s">
        <v>12</v>
      </c>
      <c r="E1" s="249" t="s">
        <v>12</v>
      </c>
      <c r="F1" s="248" t="s">
        <v>13</v>
      </c>
      <c r="G1" s="249"/>
      <c r="H1" s="248" t="s">
        <v>14</v>
      </c>
      <c r="I1" s="249"/>
      <c r="J1" s="248" t="s">
        <v>15</v>
      </c>
      <c r="K1" s="249"/>
      <c r="L1" s="245" t="s">
        <v>16</v>
      </c>
      <c r="M1" s="245"/>
      <c r="N1" s="248" t="s">
        <v>17</v>
      </c>
      <c r="O1" s="249"/>
      <c r="P1" s="245" t="s">
        <v>18</v>
      </c>
      <c r="Q1" s="245"/>
      <c r="R1" s="248" t="s">
        <v>19</v>
      </c>
      <c r="S1" s="249"/>
      <c r="T1" s="248" t="s">
        <v>20</v>
      </c>
      <c r="U1" s="249"/>
      <c r="V1" s="245" t="s">
        <v>21</v>
      </c>
      <c r="W1" s="245"/>
      <c r="X1" s="248" t="s">
        <v>22</v>
      </c>
      <c r="Y1" s="245" t="s">
        <v>2</v>
      </c>
      <c r="Z1" s="106"/>
      <c r="AA1" s="246" t="s">
        <v>3</v>
      </c>
      <c r="AB1" s="256" t="s">
        <v>8</v>
      </c>
      <c r="AC1" s="34"/>
    </row>
    <row r="2" spans="1:133" ht="13.5" thickBot="1">
      <c r="A2" s="254"/>
      <c r="B2" s="98" t="s">
        <v>9</v>
      </c>
      <c r="C2" s="99" t="s">
        <v>10</v>
      </c>
      <c r="D2" s="100" t="s">
        <v>9</v>
      </c>
      <c r="E2" s="101" t="s">
        <v>10</v>
      </c>
      <c r="F2" s="102" t="s">
        <v>9</v>
      </c>
      <c r="G2" s="103" t="s">
        <v>10</v>
      </c>
      <c r="H2" s="102" t="s">
        <v>9</v>
      </c>
      <c r="I2" s="99" t="s">
        <v>10</v>
      </c>
      <c r="J2" s="102" t="s">
        <v>9</v>
      </c>
      <c r="K2" s="103" t="s">
        <v>10</v>
      </c>
      <c r="L2" s="100" t="s">
        <v>9</v>
      </c>
      <c r="M2" s="101" t="s">
        <v>10</v>
      </c>
      <c r="N2" s="102" t="s">
        <v>9</v>
      </c>
      <c r="O2" s="103" t="s">
        <v>10</v>
      </c>
      <c r="P2" s="102" t="s">
        <v>9</v>
      </c>
      <c r="Q2" s="103" t="s">
        <v>10</v>
      </c>
      <c r="R2" s="102" t="s">
        <v>9</v>
      </c>
      <c r="S2" s="103" t="s">
        <v>10</v>
      </c>
      <c r="T2" s="102" t="s">
        <v>9</v>
      </c>
      <c r="U2" s="99" t="s">
        <v>10</v>
      </c>
      <c r="V2" s="102" t="s">
        <v>9</v>
      </c>
      <c r="W2" s="99" t="s">
        <v>10</v>
      </c>
      <c r="X2" s="104" t="s">
        <v>9</v>
      </c>
      <c r="Y2" s="99" t="s">
        <v>10</v>
      </c>
      <c r="Z2" s="107"/>
      <c r="AA2" s="247"/>
      <c r="AB2" s="257"/>
      <c r="AC2" s="67"/>
    </row>
    <row r="3" spans="1:133" s="34" customFormat="1" ht="12" customHeight="1" thickTop="1">
      <c r="A3" s="68"/>
      <c r="B3" s="30"/>
      <c r="C3" s="30"/>
      <c r="D3" s="30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3"/>
      <c r="AB3" s="69"/>
    </row>
    <row r="4" spans="1:133" s="41" customFormat="1" ht="15.75">
      <c r="A4" s="243" t="str">
        <f>Portada!B4</f>
        <v>Carpinteria Metálica, S.L.</v>
      </c>
      <c r="B4" s="244"/>
      <c r="C4" s="244"/>
      <c r="D4" s="244"/>
      <c r="E4" s="244"/>
      <c r="F4" s="244"/>
      <c r="G4" s="244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3"/>
      <c r="AB4" s="31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</row>
    <row r="5" spans="1:133" s="34" customFormat="1" ht="6.75" customHeight="1">
      <c r="A5" s="70"/>
      <c r="B5" s="30"/>
      <c r="C5" s="30"/>
      <c r="D5" s="30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3"/>
      <c r="AB5" s="31"/>
    </row>
    <row r="6" spans="1:133" ht="15">
      <c r="A6" s="71" t="s">
        <v>5</v>
      </c>
      <c r="B6" s="250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2"/>
    </row>
    <row r="7" spans="1:133" s="41" customFormat="1" ht="1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</row>
    <row r="8" spans="1:133">
      <c r="A8" s="55" t="s">
        <v>84</v>
      </c>
      <c r="B8" s="26">
        <f t="shared" ref="B8:Y8" si="0">B9+B13+B19+B23+B37+B43</f>
        <v>0</v>
      </c>
      <c r="C8" s="26">
        <f t="shared" si="0"/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0</v>
      </c>
      <c r="V8" s="26">
        <f t="shared" si="0"/>
        <v>0</v>
      </c>
      <c r="W8" s="26">
        <f t="shared" si="0"/>
        <v>0</v>
      </c>
      <c r="X8" s="26">
        <f t="shared" si="0"/>
        <v>0</v>
      </c>
      <c r="Y8" s="26">
        <f t="shared" si="0"/>
        <v>0</v>
      </c>
      <c r="Z8" s="79"/>
      <c r="AA8" s="55" t="s">
        <v>45</v>
      </c>
      <c r="AB8" s="80">
        <f>AB9+AB13+AB19+AB23+AB37+AB43</f>
        <v>0</v>
      </c>
      <c r="AC8" s="47"/>
    </row>
    <row r="9" spans="1:133">
      <c r="A9" s="81" t="s">
        <v>86</v>
      </c>
      <c r="B9" s="82">
        <f t="shared" ref="B9:Y9" si="1">SUM(B10:B12)</f>
        <v>0</v>
      </c>
      <c r="C9" s="82">
        <f t="shared" si="1"/>
        <v>0</v>
      </c>
      <c r="D9" s="82">
        <f t="shared" si="1"/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  <c r="I9" s="82">
        <f t="shared" si="1"/>
        <v>0</v>
      </c>
      <c r="J9" s="82">
        <f t="shared" si="1"/>
        <v>0</v>
      </c>
      <c r="K9" s="82">
        <f t="shared" si="1"/>
        <v>0</v>
      </c>
      <c r="L9" s="82">
        <f t="shared" si="1"/>
        <v>0</v>
      </c>
      <c r="M9" s="82">
        <f t="shared" si="1"/>
        <v>0</v>
      </c>
      <c r="N9" s="82">
        <f t="shared" si="1"/>
        <v>0</v>
      </c>
      <c r="O9" s="82">
        <f t="shared" si="1"/>
        <v>0</v>
      </c>
      <c r="P9" s="82">
        <f t="shared" si="1"/>
        <v>0</v>
      </c>
      <c r="Q9" s="82">
        <f t="shared" si="1"/>
        <v>0</v>
      </c>
      <c r="R9" s="82">
        <f t="shared" si="1"/>
        <v>0</v>
      </c>
      <c r="S9" s="82">
        <f t="shared" si="1"/>
        <v>0</v>
      </c>
      <c r="T9" s="82">
        <f t="shared" si="1"/>
        <v>0</v>
      </c>
      <c r="U9" s="82">
        <f t="shared" si="1"/>
        <v>0</v>
      </c>
      <c r="V9" s="82">
        <f t="shared" si="1"/>
        <v>0</v>
      </c>
      <c r="W9" s="82">
        <f t="shared" si="1"/>
        <v>0</v>
      </c>
      <c r="X9" s="82">
        <f t="shared" si="1"/>
        <v>0</v>
      </c>
      <c r="Y9" s="83">
        <f t="shared" si="1"/>
        <v>0</v>
      </c>
      <c r="Z9" s="79"/>
      <c r="AA9" s="81" t="s">
        <v>86</v>
      </c>
      <c r="AB9" s="83">
        <f>SUM(AB10:AB12)</f>
        <v>0</v>
      </c>
    </row>
    <row r="10" spans="1:133">
      <c r="A10" s="42" t="s">
        <v>29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15">
        <v>0</v>
      </c>
      <c r="Z10" s="20"/>
      <c r="AA10" s="84" t="s">
        <v>29</v>
      </c>
      <c r="AB10" s="25">
        <f>C10+E10+G10+I10+K10+M10+O10+Q10+S10+U10+W10+Y10</f>
        <v>0</v>
      </c>
    </row>
    <row r="11" spans="1:133">
      <c r="A11" s="42" t="s">
        <v>30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15">
        <v>0</v>
      </c>
      <c r="Z11" s="12"/>
      <c r="AA11" s="84" t="s">
        <v>30</v>
      </c>
      <c r="AB11" s="25">
        <f>C11+E11+G11+I11+K11+M11+O11+Q11+S11+U11+W11+Y11</f>
        <v>0</v>
      </c>
    </row>
    <row r="12" spans="1:133">
      <c r="A12" s="42" t="s">
        <v>31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15">
        <v>0</v>
      </c>
      <c r="Z12" s="12"/>
      <c r="AA12" s="84" t="s">
        <v>31</v>
      </c>
      <c r="AB12" s="25">
        <f t="shared" ref="AB12:AB45" si="2">C12+E12+G12+I12+K12+M12+O12+Q12+S12+U12+W12+Y12</f>
        <v>0</v>
      </c>
    </row>
    <row r="13" spans="1:133">
      <c r="A13" s="89" t="s">
        <v>87</v>
      </c>
      <c r="B13" s="82">
        <f t="shared" ref="B13:Y13" si="3">SUM(B14:B18)</f>
        <v>0</v>
      </c>
      <c r="C13" s="82">
        <f>SUM(C14:C18)</f>
        <v>0</v>
      </c>
      <c r="D13" s="82">
        <f t="shared" si="3"/>
        <v>0</v>
      </c>
      <c r="E13" s="82">
        <f t="shared" si="3"/>
        <v>0</v>
      </c>
      <c r="F13" s="82">
        <f t="shared" si="3"/>
        <v>0</v>
      </c>
      <c r="G13" s="82">
        <f t="shared" si="3"/>
        <v>0</v>
      </c>
      <c r="H13" s="82">
        <f t="shared" si="3"/>
        <v>0</v>
      </c>
      <c r="I13" s="82">
        <f t="shared" si="3"/>
        <v>0</v>
      </c>
      <c r="J13" s="82">
        <f t="shared" si="3"/>
        <v>0</v>
      </c>
      <c r="K13" s="82">
        <f t="shared" si="3"/>
        <v>0</v>
      </c>
      <c r="L13" s="82">
        <f t="shared" si="3"/>
        <v>0</v>
      </c>
      <c r="M13" s="82">
        <f t="shared" si="3"/>
        <v>0</v>
      </c>
      <c r="N13" s="82">
        <f t="shared" si="3"/>
        <v>0</v>
      </c>
      <c r="O13" s="82">
        <f t="shared" si="3"/>
        <v>0</v>
      </c>
      <c r="P13" s="82">
        <f t="shared" si="3"/>
        <v>0</v>
      </c>
      <c r="Q13" s="82">
        <f t="shared" si="3"/>
        <v>0</v>
      </c>
      <c r="R13" s="82">
        <f t="shared" si="3"/>
        <v>0</v>
      </c>
      <c r="S13" s="82">
        <f t="shared" si="3"/>
        <v>0</v>
      </c>
      <c r="T13" s="82">
        <f t="shared" si="3"/>
        <v>0</v>
      </c>
      <c r="U13" s="82">
        <f t="shared" si="3"/>
        <v>0</v>
      </c>
      <c r="V13" s="82">
        <f t="shared" si="3"/>
        <v>0</v>
      </c>
      <c r="W13" s="82">
        <f t="shared" si="3"/>
        <v>0</v>
      </c>
      <c r="X13" s="82">
        <f t="shared" si="3"/>
        <v>0</v>
      </c>
      <c r="Y13" s="83">
        <f t="shared" si="3"/>
        <v>0</v>
      </c>
      <c r="Z13" s="13"/>
      <c r="AA13" s="81" t="s">
        <v>87</v>
      </c>
      <c r="AB13" s="83">
        <f>SUM(AB14:AB18)</f>
        <v>0</v>
      </c>
    </row>
    <row r="14" spans="1:133">
      <c r="A14" s="72" t="s">
        <v>73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15">
        <v>0</v>
      </c>
      <c r="Z14" s="12"/>
      <c r="AA14" s="85" t="s">
        <v>73</v>
      </c>
      <c r="AB14" s="25">
        <f t="shared" si="2"/>
        <v>0</v>
      </c>
    </row>
    <row r="15" spans="1:133">
      <c r="A15" s="42" t="s">
        <v>34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15">
        <v>0</v>
      </c>
      <c r="Z15" s="12"/>
      <c r="AA15" s="84" t="s">
        <v>34</v>
      </c>
      <c r="AB15" s="25">
        <f t="shared" si="2"/>
        <v>0</v>
      </c>
    </row>
    <row r="16" spans="1:133">
      <c r="A16" s="42" t="s">
        <v>35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15">
        <v>0</v>
      </c>
      <c r="Z16" s="12"/>
      <c r="AA16" s="84" t="s">
        <v>35</v>
      </c>
      <c r="AB16" s="25">
        <f t="shared" si="2"/>
        <v>0</v>
      </c>
    </row>
    <row r="17" spans="1:28">
      <c r="A17" s="42" t="s">
        <v>36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5">
        <v>0</v>
      </c>
      <c r="Z17" s="12"/>
      <c r="AA17" s="84" t="s">
        <v>36</v>
      </c>
      <c r="AB17" s="25">
        <f t="shared" si="2"/>
        <v>0</v>
      </c>
    </row>
    <row r="18" spans="1:28">
      <c r="A18" s="72" t="s">
        <v>74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15">
        <v>0</v>
      </c>
      <c r="Z18" s="12"/>
      <c r="AA18" s="85" t="s">
        <v>74</v>
      </c>
      <c r="AB18" s="25">
        <f t="shared" si="2"/>
        <v>0</v>
      </c>
    </row>
    <row r="19" spans="1:28">
      <c r="A19" s="89" t="s">
        <v>88</v>
      </c>
      <c r="B19" s="82">
        <f t="shared" ref="B19:Y19" si="4">SUM(B20:B22)</f>
        <v>0</v>
      </c>
      <c r="C19" s="82">
        <f t="shared" si="4"/>
        <v>0</v>
      </c>
      <c r="D19" s="82">
        <f t="shared" si="4"/>
        <v>0</v>
      </c>
      <c r="E19" s="82">
        <f t="shared" si="4"/>
        <v>0</v>
      </c>
      <c r="F19" s="82">
        <f t="shared" si="4"/>
        <v>0</v>
      </c>
      <c r="G19" s="82">
        <f t="shared" si="4"/>
        <v>0</v>
      </c>
      <c r="H19" s="82">
        <f t="shared" si="4"/>
        <v>0</v>
      </c>
      <c r="I19" s="82">
        <f t="shared" si="4"/>
        <v>0</v>
      </c>
      <c r="J19" s="82">
        <f t="shared" si="4"/>
        <v>0</v>
      </c>
      <c r="K19" s="82">
        <f t="shared" si="4"/>
        <v>0</v>
      </c>
      <c r="L19" s="82">
        <f t="shared" si="4"/>
        <v>0</v>
      </c>
      <c r="M19" s="82">
        <f t="shared" si="4"/>
        <v>0</v>
      </c>
      <c r="N19" s="82">
        <f t="shared" si="4"/>
        <v>0</v>
      </c>
      <c r="O19" s="82">
        <f t="shared" si="4"/>
        <v>0</v>
      </c>
      <c r="P19" s="82">
        <f t="shared" si="4"/>
        <v>0</v>
      </c>
      <c r="Q19" s="82">
        <f t="shared" si="4"/>
        <v>0</v>
      </c>
      <c r="R19" s="82">
        <f t="shared" si="4"/>
        <v>0</v>
      </c>
      <c r="S19" s="82">
        <f t="shared" si="4"/>
        <v>0</v>
      </c>
      <c r="T19" s="82">
        <f t="shared" si="4"/>
        <v>0</v>
      </c>
      <c r="U19" s="82">
        <f t="shared" si="4"/>
        <v>0</v>
      </c>
      <c r="V19" s="82">
        <f t="shared" si="4"/>
        <v>0</v>
      </c>
      <c r="W19" s="82">
        <f t="shared" si="4"/>
        <v>0</v>
      </c>
      <c r="X19" s="82">
        <f t="shared" si="4"/>
        <v>0</v>
      </c>
      <c r="Y19" s="83">
        <f t="shared" si="4"/>
        <v>0</v>
      </c>
      <c r="Z19" s="13"/>
      <c r="AA19" s="81" t="s">
        <v>88</v>
      </c>
      <c r="AB19" s="83">
        <f>SUM(AB20:AB22)</f>
        <v>0</v>
      </c>
    </row>
    <row r="20" spans="1:28">
      <c r="A20" s="42" t="s">
        <v>37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15">
        <v>0</v>
      </c>
      <c r="Z20" s="12"/>
      <c r="AA20" s="84" t="s">
        <v>37</v>
      </c>
      <c r="AB20" s="25">
        <f t="shared" si="2"/>
        <v>0</v>
      </c>
    </row>
    <row r="21" spans="1:28">
      <c r="A21" s="42" t="s">
        <v>38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15">
        <v>0</v>
      </c>
      <c r="Z21" s="12"/>
      <c r="AA21" s="84" t="s">
        <v>38</v>
      </c>
      <c r="AB21" s="25">
        <f t="shared" si="2"/>
        <v>0</v>
      </c>
    </row>
    <row r="22" spans="1:28">
      <c r="A22" s="42" t="s">
        <v>43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15">
        <v>0</v>
      </c>
      <c r="Z22" s="12"/>
      <c r="AA22" s="84" t="s">
        <v>43</v>
      </c>
      <c r="AB22" s="25">
        <f t="shared" si="2"/>
        <v>0</v>
      </c>
    </row>
    <row r="23" spans="1:28">
      <c r="A23" s="89" t="s">
        <v>89</v>
      </c>
      <c r="B23" s="82">
        <f>SUM(B24:B36)</f>
        <v>0</v>
      </c>
      <c r="C23" s="82">
        <f t="shared" ref="C23:Y23" si="5">SUM(C24:C36)</f>
        <v>0</v>
      </c>
      <c r="D23" s="82">
        <f t="shared" si="5"/>
        <v>0</v>
      </c>
      <c r="E23" s="82">
        <f>SUM(E24:E36)</f>
        <v>0</v>
      </c>
      <c r="F23" s="82">
        <f t="shared" si="5"/>
        <v>0</v>
      </c>
      <c r="G23" s="82">
        <f t="shared" si="5"/>
        <v>0</v>
      </c>
      <c r="H23" s="82">
        <f t="shared" si="5"/>
        <v>0</v>
      </c>
      <c r="I23" s="82">
        <f t="shared" si="5"/>
        <v>0</v>
      </c>
      <c r="J23" s="82">
        <f t="shared" si="5"/>
        <v>0</v>
      </c>
      <c r="K23" s="82">
        <f t="shared" si="5"/>
        <v>0</v>
      </c>
      <c r="L23" s="82">
        <f t="shared" si="5"/>
        <v>0</v>
      </c>
      <c r="M23" s="82">
        <f t="shared" si="5"/>
        <v>0</v>
      </c>
      <c r="N23" s="82">
        <f t="shared" si="5"/>
        <v>0</v>
      </c>
      <c r="O23" s="82">
        <f t="shared" si="5"/>
        <v>0</v>
      </c>
      <c r="P23" s="82">
        <f t="shared" si="5"/>
        <v>0</v>
      </c>
      <c r="Q23" s="82">
        <f t="shared" si="5"/>
        <v>0</v>
      </c>
      <c r="R23" s="82">
        <f t="shared" si="5"/>
        <v>0</v>
      </c>
      <c r="S23" s="82">
        <f t="shared" si="5"/>
        <v>0</v>
      </c>
      <c r="T23" s="82">
        <f t="shared" si="5"/>
        <v>0</v>
      </c>
      <c r="U23" s="82">
        <f t="shared" si="5"/>
        <v>0</v>
      </c>
      <c r="V23" s="82">
        <f t="shared" si="5"/>
        <v>0</v>
      </c>
      <c r="W23" s="82">
        <f t="shared" si="5"/>
        <v>0</v>
      </c>
      <c r="X23" s="82">
        <f t="shared" si="5"/>
        <v>0</v>
      </c>
      <c r="Y23" s="83">
        <f t="shared" si="5"/>
        <v>0</v>
      </c>
      <c r="Z23" s="79"/>
      <c r="AA23" s="81" t="s">
        <v>89</v>
      </c>
      <c r="AB23" s="83">
        <f>SUM(AB24:AB36)</f>
        <v>0</v>
      </c>
    </row>
    <row r="24" spans="1:28">
      <c r="A24" s="42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15">
        <v>0</v>
      </c>
      <c r="Z24" s="12"/>
      <c r="AA24" s="84" t="s">
        <v>48</v>
      </c>
      <c r="AB24" s="25">
        <f t="shared" si="2"/>
        <v>0</v>
      </c>
    </row>
    <row r="25" spans="1:28">
      <c r="A25" s="42" t="s">
        <v>49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5">
        <v>0</v>
      </c>
      <c r="Z25" s="12"/>
      <c r="AA25" s="84" t="s">
        <v>49</v>
      </c>
      <c r="AB25" s="25">
        <f t="shared" si="2"/>
        <v>0</v>
      </c>
    </row>
    <row r="26" spans="1:28">
      <c r="A26" s="42" t="s">
        <v>50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15">
        <v>0</v>
      </c>
      <c r="Z26" s="12"/>
      <c r="AA26" s="84" t="s">
        <v>50</v>
      </c>
      <c r="AB26" s="25">
        <f t="shared" si="2"/>
        <v>0</v>
      </c>
    </row>
    <row r="27" spans="1:28">
      <c r="A27" s="42" t="s">
        <v>51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15">
        <v>0</v>
      </c>
      <c r="Z27" s="12"/>
      <c r="AA27" s="84" t="s">
        <v>51</v>
      </c>
      <c r="AB27" s="25">
        <f>C27+E27+G27+I27+K27+M27+O27+Q27+S27+U27+W27+Y27</f>
        <v>0</v>
      </c>
    </row>
    <row r="28" spans="1:28">
      <c r="A28" s="4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15">
        <v>0</v>
      </c>
      <c r="Z28" s="12"/>
      <c r="AA28" s="84" t="s">
        <v>39</v>
      </c>
      <c r="AB28" s="25">
        <f t="shared" si="2"/>
        <v>0</v>
      </c>
    </row>
    <row r="29" spans="1:28">
      <c r="A29" s="42" t="s">
        <v>108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5">
        <v>0</v>
      </c>
      <c r="Z29" s="12"/>
      <c r="AA29" s="84" t="s">
        <v>108</v>
      </c>
      <c r="AB29" s="25">
        <f t="shared" si="2"/>
        <v>0</v>
      </c>
    </row>
    <row r="30" spans="1:28">
      <c r="A30" s="42" t="s">
        <v>40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15">
        <v>0</v>
      </c>
      <c r="Z30" s="12"/>
      <c r="AA30" s="84" t="s">
        <v>40</v>
      </c>
      <c r="AB30" s="25">
        <f t="shared" si="2"/>
        <v>0</v>
      </c>
    </row>
    <row r="31" spans="1:28">
      <c r="A31" s="42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15">
        <v>0</v>
      </c>
      <c r="Z31" s="12"/>
      <c r="AA31" s="84" t="s">
        <v>41</v>
      </c>
      <c r="AB31" s="25">
        <f t="shared" si="2"/>
        <v>0</v>
      </c>
    </row>
    <row r="32" spans="1:28">
      <c r="A32" s="42" t="s">
        <v>42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5">
        <v>0</v>
      </c>
      <c r="Z32" s="12"/>
      <c r="AA32" s="84" t="s">
        <v>42</v>
      </c>
      <c r="AB32" s="25">
        <f t="shared" si="2"/>
        <v>0</v>
      </c>
    </row>
    <row r="33" spans="1:29">
      <c r="A33" s="42" t="s">
        <v>71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15">
        <v>0</v>
      </c>
      <c r="Z33" s="12"/>
      <c r="AA33" s="84" t="s">
        <v>32</v>
      </c>
      <c r="AB33" s="25">
        <f t="shared" si="2"/>
        <v>0</v>
      </c>
    </row>
    <row r="34" spans="1:29">
      <c r="A34" s="42" t="s">
        <v>72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15">
        <v>0</v>
      </c>
      <c r="Z34" s="12"/>
      <c r="AA34" s="84" t="s">
        <v>33</v>
      </c>
      <c r="AB34" s="25">
        <f t="shared" si="2"/>
        <v>0</v>
      </c>
    </row>
    <row r="35" spans="1:29">
      <c r="A35" s="42" t="s">
        <v>66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15">
        <v>0</v>
      </c>
      <c r="Z35" s="12"/>
      <c r="AA35" s="84" t="s">
        <v>66</v>
      </c>
      <c r="AB35" s="25">
        <f t="shared" si="2"/>
        <v>0</v>
      </c>
    </row>
    <row r="36" spans="1:29">
      <c r="A36" s="42" t="s">
        <v>52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15">
        <v>0</v>
      </c>
      <c r="Z36" s="12"/>
      <c r="AA36" s="84" t="s">
        <v>52</v>
      </c>
      <c r="AB36" s="25">
        <f t="shared" si="2"/>
        <v>0</v>
      </c>
    </row>
    <row r="37" spans="1:29">
      <c r="A37" s="89" t="s">
        <v>91</v>
      </c>
      <c r="B37" s="82">
        <f>SUM(B38:B42)</f>
        <v>0</v>
      </c>
      <c r="C37" s="82">
        <f t="shared" ref="C37:Y37" si="6">SUM(C38:C42)</f>
        <v>0</v>
      </c>
      <c r="D37" s="82">
        <f t="shared" si="6"/>
        <v>0</v>
      </c>
      <c r="E37" s="82">
        <f t="shared" si="6"/>
        <v>0</v>
      </c>
      <c r="F37" s="82">
        <f t="shared" si="6"/>
        <v>0</v>
      </c>
      <c r="G37" s="82">
        <f t="shared" si="6"/>
        <v>0</v>
      </c>
      <c r="H37" s="82">
        <f t="shared" si="6"/>
        <v>0</v>
      </c>
      <c r="I37" s="82">
        <f t="shared" si="6"/>
        <v>0</v>
      </c>
      <c r="J37" s="82">
        <f t="shared" si="6"/>
        <v>0</v>
      </c>
      <c r="K37" s="82">
        <f t="shared" si="6"/>
        <v>0</v>
      </c>
      <c r="L37" s="82">
        <f t="shared" si="6"/>
        <v>0</v>
      </c>
      <c r="M37" s="82">
        <f t="shared" si="6"/>
        <v>0</v>
      </c>
      <c r="N37" s="82">
        <f t="shared" si="6"/>
        <v>0</v>
      </c>
      <c r="O37" s="82">
        <f t="shared" si="6"/>
        <v>0</v>
      </c>
      <c r="P37" s="82">
        <f t="shared" si="6"/>
        <v>0</v>
      </c>
      <c r="Q37" s="82">
        <f t="shared" si="6"/>
        <v>0</v>
      </c>
      <c r="R37" s="82">
        <f t="shared" si="6"/>
        <v>0</v>
      </c>
      <c r="S37" s="82">
        <f t="shared" si="6"/>
        <v>0</v>
      </c>
      <c r="T37" s="82">
        <f t="shared" si="6"/>
        <v>0</v>
      </c>
      <c r="U37" s="82">
        <f t="shared" si="6"/>
        <v>0</v>
      </c>
      <c r="V37" s="82">
        <f t="shared" si="6"/>
        <v>0</v>
      </c>
      <c r="W37" s="82">
        <f t="shared" si="6"/>
        <v>0</v>
      </c>
      <c r="X37" s="82">
        <f t="shared" si="6"/>
        <v>0</v>
      </c>
      <c r="Y37" s="83">
        <f t="shared" si="6"/>
        <v>0</v>
      </c>
      <c r="Z37" s="13"/>
      <c r="AA37" s="81" t="s">
        <v>91</v>
      </c>
      <c r="AB37" s="83">
        <f>SUM(AB38:AB42)</f>
        <v>0</v>
      </c>
    </row>
    <row r="38" spans="1:29">
      <c r="A38" s="42" t="s">
        <v>62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15">
        <v>0</v>
      </c>
      <c r="Z38" s="12"/>
      <c r="AA38" s="84" t="s">
        <v>62</v>
      </c>
      <c r="AB38" s="25">
        <f t="shared" si="2"/>
        <v>0</v>
      </c>
    </row>
    <row r="39" spans="1:29">
      <c r="A39" s="42" t="s">
        <v>53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15">
        <v>0</v>
      </c>
      <c r="Z39" s="12"/>
      <c r="AA39" s="84" t="s">
        <v>53</v>
      </c>
      <c r="AB39" s="25">
        <f t="shared" si="2"/>
        <v>0</v>
      </c>
    </row>
    <row r="40" spans="1:29">
      <c r="A40" s="42" t="s">
        <v>54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15">
        <v>0</v>
      </c>
      <c r="Z40" s="12"/>
      <c r="AA40" s="84" t="s">
        <v>54</v>
      </c>
      <c r="AB40" s="25">
        <f t="shared" si="2"/>
        <v>0</v>
      </c>
    </row>
    <row r="41" spans="1:29">
      <c r="A41" s="42" t="s">
        <v>55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15">
        <v>0</v>
      </c>
      <c r="Z41" s="12"/>
      <c r="AA41" s="84" t="s">
        <v>55</v>
      </c>
      <c r="AB41" s="25">
        <f t="shared" si="2"/>
        <v>0</v>
      </c>
    </row>
    <row r="42" spans="1:29">
      <c r="A42" s="42" t="s">
        <v>56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15">
        <v>0</v>
      </c>
      <c r="Z42" s="12"/>
      <c r="AA42" s="84" t="s">
        <v>56</v>
      </c>
      <c r="AB42" s="25">
        <f t="shared" si="2"/>
        <v>0</v>
      </c>
    </row>
    <row r="43" spans="1:29">
      <c r="A43" s="89" t="s">
        <v>90</v>
      </c>
      <c r="B43" s="82">
        <f>SUM(B44:B46)</f>
        <v>0</v>
      </c>
      <c r="C43" s="82">
        <f t="shared" ref="C43:Y43" si="7">SUM(C44:C46)</f>
        <v>0</v>
      </c>
      <c r="D43" s="82">
        <f t="shared" si="7"/>
        <v>0</v>
      </c>
      <c r="E43" s="82">
        <f t="shared" si="7"/>
        <v>0</v>
      </c>
      <c r="F43" s="82">
        <f t="shared" si="7"/>
        <v>0</v>
      </c>
      <c r="G43" s="82">
        <f t="shared" si="7"/>
        <v>0</v>
      </c>
      <c r="H43" s="82">
        <f t="shared" si="7"/>
        <v>0</v>
      </c>
      <c r="I43" s="82">
        <f t="shared" si="7"/>
        <v>0</v>
      </c>
      <c r="J43" s="82">
        <f t="shared" si="7"/>
        <v>0</v>
      </c>
      <c r="K43" s="82">
        <f t="shared" si="7"/>
        <v>0</v>
      </c>
      <c r="L43" s="82">
        <f t="shared" si="7"/>
        <v>0</v>
      </c>
      <c r="M43" s="82">
        <f t="shared" si="7"/>
        <v>0</v>
      </c>
      <c r="N43" s="82">
        <f t="shared" si="7"/>
        <v>0</v>
      </c>
      <c r="O43" s="82">
        <f t="shared" si="7"/>
        <v>0</v>
      </c>
      <c r="P43" s="82">
        <f t="shared" si="7"/>
        <v>0</v>
      </c>
      <c r="Q43" s="82">
        <f t="shared" si="7"/>
        <v>0</v>
      </c>
      <c r="R43" s="82">
        <f t="shared" si="7"/>
        <v>0</v>
      </c>
      <c r="S43" s="82">
        <f t="shared" si="7"/>
        <v>0</v>
      </c>
      <c r="T43" s="82">
        <f t="shared" si="7"/>
        <v>0</v>
      </c>
      <c r="U43" s="82">
        <f t="shared" si="7"/>
        <v>0</v>
      </c>
      <c r="V43" s="82">
        <f t="shared" si="7"/>
        <v>0</v>
      </c>
      <c r="W43" s="82">
        <f t="shared" si="7"/>
        <v>0</v>
      </c>
      <c r="X43" s="82">
        <f t="shared" si="7"/>
        <v>0</v>
      </c>
      <c r="Y43" s="83">
        <f t="shared" si="7"/>
        <v>0</v>
      </c>
      <c r="Z43" s="13"/>
      <c r="AA43" s="81" t="s">
        <v>90</v>
      </c>
      <c r="AB43" s="83">
        <f>SUM(AB44:AB46)</f>
        <v>0</v>
      </c>
    </row>
    <row r="44" spans="1:29">
      <c r="A44" s="42" t="s">
        <v>96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15">
        <v>0</v>
      </c>
      <c r="Z44" s="12"/>
      <c r="AA44" s="84" t="s">
        <v>67</v>
      </c>
      <c r="AB44" s="25">
        <f t="shared" si="2"/>
        <v>0</v>
      </c>
    </row>
    <row r="45" spans="1:29">
      <c r="A45" s="42" t="s">
        <v>68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15">
        <v>0</v>
      </c>
      <c r="Z45" s="12"/>
      <c r="AA45" s="84" t="s">
        <v>68</v>
      </c>
      <c r="AB45" s="25">
        <f t="shared" si="2"/>
        <v>0</v>
      </c>
    </row>
    <row r="46" spans="1:29" ht="13.5" thickBot="1">
      <c r="A46" s="73" t="s">
        <v>99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15">
        <v>0</v>
      </c>
      <c r="Z46" s="74"/>
      <c r="AA46" s="86" t="s">
        <v>94</v>
      </c>
      <c r="AB46" s="87">
        <v>0</v>
      </c>
      <c r="AC46" s="34"/>
    </row>
    <row r="47" spans="1:29">
      <c r="AA47" s="88"/>
      <c r="AB47" s="61"/>
    </row>
    <row r="48" spans="1:29">
      <c r="A48" s="58" t="s">
        <v>85</v>
      </c>
      <c r="B48" s="26">
        <f>B49+B53+B55</f>
        <v>0</v>
      </c>
      <c r="C48" s="26">
        <f>C49+C53+C55</f>
        <v>0</v>
      </c>
      <c r="D48" s="26">
        <f t="shared" ref="D48:X48" si="8">D49+D53+D55</f>
        <v>0</v>
      </c>
      <c r="E48" s="26">
        <f t="shared" si="8"/>
        <v>0</v>
      </c>
      <c r="F48" s="26">
        <f t="shared" si="8"/>
        <v>0</v>
      </c>
      <c r="G48" s="26">
        <f t="shared" si="8"/>
        <v>0</v>
      </c>
      <c r="H48" s="26">
        <f t="shared" si="8"/>
        <v>0</v>
      </c>
      <c r="I48" s="26">
        <f>I49+I53+I55</f>
        <v>0</v>
      </c>
      <c r="J48" s="26">
        <f t="shared" si="8"/>
        <v>0</v>
      </c>
      <c r="K48" s="26">
        <f t="shared" si="8"/>
        <v>0</v>
      </c>
      <c r="L48" s="26">
        <f t="shared" si="8"/>
        <v>0</v>
      </c>
      <c r="M48" s="26">
        <f t="shared" si="8"/>
        <v>0</v>
      </c>
      <c r="N48" s="26">
        <f t="shared" si="8"/>
        <v>0</v>
      </c>
      <c r="O48" s="26">
        <f t="shared" si="8"/>
        <v>0</v>
      </c>
      <c r="P48" s="26">
        <f t="shared" si="8"/>
        <v>0</v>
      </c>
      <c r="Q48" s="26">
        <f t="shared" si="8"/>
        <v>0</v>
      </c>
      <c r="R48" s="26">
        <f t="shared" si="8"/>
        <v>0</v>
      </c>
      <c r="S48" s="26">
        <f t="shared" si="8"/>
        <v>0</v>
      </c>
      <c r="T48" s="26">
        <f t="shared" si="8"/>
        <v>0</v>
      </c>
      <c r="U48" s="26">
        <f t="shared" si="8"/>
        <v>0</v>
      </c>
      <c r="V48" s="26">
        <f t="shared" si="8"/>
        <v>0</v>
      </c>
      <c r="W48" s="26">
        <f t="shared" si="8"/>
        <v>0</v>
      </c>
      <c r="X48" s="26">
        <f t="shared" si="8"/>
        <v>0</v>
      </c>
      <c r="Y48" s="26">
        <f>Y49+Y53+Y55</f>
        <v>0</v>
      </c>
      <c r="Z48" s="21"/>
      <c r="AA48" s="55" t="s">
        <v>44</v>
      </c>
      <c r="AB48" s="80">
        <f>AB49+AB53+AB55</f>
        <v>0</v>
      </c>
      <c r="AC48" s="47"/>
    </row>
    <row r="49" spans="1:133">
      <c r="A49" s="89" t="s">
        <v>92</v>
      </c>
      <c r="B49" s="82">
        <f t="shared" ref="B49:Y49" si="9">SUM(B50:B52)</f>
        <v>0</v>
      </c>
      <c r="C49" s="82">
        <f t="shared" si="9"/>
        <v>0</v>
      </c>
      <c r="D49" s="82">
        <f t="shared" si="9"/>
        <v>0</v>
      </c>
      <c r="E49" s="82">
        <f t="shared" si="9"/>
        <v>0</v>
      </c>
      <c r="F49" s="82">
        <f t="shared" si="9"/>
        <v>0</v>
      </c>
      <c r="G49" s="82">
        <f t="shared" si="9"/>
        <v>0</v>
      </c>
      <c r="H49" s="82">
        <f t="shared" si="9"/>
        <v>0</v>
      </c>
      <c r="I49" s="82">
        <f t="shared" si="9"/>
        <v>0</v>
      </c>
      <c r="J49" s="82">
        <f t="shared" si="9"/>
        <v>0</v>
      </c>
      <c r="K49" s="82">
        <f t="shared" si="9"/>
        <v>0</v>
      </c>
      <c r="L49" s="82">
        <f t="shared" si="9"/>
        <v>0</v>
      </c>
      <c r="M49" s="82">
        <f t="shared" si="9"/>
        <v>0</v>
      </c>
      <c r="N49" s="82">
        <f t="shared" si="9"/>
        <v>0</v>
      </c>
      <c r="O49" s="82">
        <f t="shared" si="9"/>
        <v>0</v>
      </c>
      <c r="P49" s="82">
        <f t="shared" si="9"/>
        <v>0</v>
      </c>
      <c r="Q49" s="82">
        <f t="shared" si="9"/>
        <v>0</v>
      </c>
      <c r="R49" s="82">
        <f t="shared" si="9"/>
        <v>0</v>
      </c>
      <c r="S49" s="82">
        <f t="shared" si="9"/>
        <v>0</v>
      </c>
      <c r="T49" s="82">
        <f t="shared" si="9"/>
        <v>0</v>
      </c>
      <c r="U49" s="82">
        <f t="shared" si="9"/>
        <v>0</v>
      </c>
      <c r="V49" s="82">
        <f t="shared" si="9"/>
        <v>0</v>
      </c>
      <c r="W49" s="82">
        <f t="shared" si="9"/>
        <v>0</v>
      </c>
      <c r="X49" s="82">
        <f t="shared" si="9"/>
        <v>0</v>
      </c>
      <c r="Y49" s="83">
        <f t="shared" si="9"/>
        <v>0</v>
      </c>
      <c r="Z49" s="13"/>
      <c r="AA49" s="89" t="s">
        <v>92</v>
      </c>
      <c r="AB49" s="83">
        <f>SUM(AB50:AB52)</f>
        <v>0</v>
      </c>
    </row>
    <row r="50" spans="1:133">
      <c r="A50" s="42" t="s">
        <v>57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15">
        <v>0</v>
      </c>
      <c r="Z50" s="12"/>
      <c r="AA50" s="90" t="s">
        <v>57</v>
      </c>
      <c r="AB50" s="25">
        <f>C50+E50+G50+I50+K50+M50+O50+Q50+S50+U50+W50+Y50</f>
        <v>0</v>
      </c>
    </row>
    <row r="51" spans="1:133">
      <c r="A51" s="42" t="s">
        <v>58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15">
        <v>0</v>
      </c>
      <c r="Z51" s="12"/>
      <c r="AA51" s="90" t="s">
        <v>58</v>
      </c>
      <c r="AB51" s="25">
        <f>C51+E51+G51+I51+K51+M51+O51+Q51+S51+U51+W51+Y51</f>
        <v>0</v>
      </c>
    </row>
    <row r="52" spans="1:133">
      <c r="A52" s="42" t="s">
        <v>59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15">
        <v>0</v>
      </c>
      <c r="Z52" s="12"/>
      <c r="AA52" s="90" t="s">
        <v>59</v>
      </c>
      <c r="AB52" s="25">
        <f>C52+E52+G52+I52+K52+M52+O52+Q52+S52+U52+W52+Y52</f>
        <v>0</v>
      </c>
    </row>
    <row r="53" spans="1:133">
      <c r="A53" s="89" t="s">
        <v>93</v>
      </c>
      <c r="B53" s="82">
        <f t="shared" ref="B53:Y53" si="10">B54</f>
        <v>0</v>
      </c>
      <c r="C53" s="82">
        <f t="shared" si="10"/>
        <v>0</v>
      </c>
      <c r="D53" s="82">
        <f t="shared" si="10"/>
        <v>0</v>
      </c>
      <c r="E53" s="82">
        <f t="shared" si="10"/>
        <v>0</v>
      </c>
      <c r="F53" s="82">
        <f t="shared" si="10"/>
        <v>0</v>
      </c>
      <c r="G53" s="82">
        <f t="shared" si="10"/>
        <v>0</v>
      </c>
      <c r="H53" s="82">
        <f t="shared" si="10"/>
        <v>0</v>
      </c>
      <c r="I53" s="82">
        <f t="shared" si="10"/>
        <v>0</v>
      </c>
      <c r="J53" s="82">
        <f t="shared" si="10"/>
        <v>0</v>
      </c>
      <c r="K53" s="82">
        <f t="shared" si="10"/>
        <v>0</v>
      </c>
      <c r="L53" s="82">
        <f t="shared" si="10"/>
        <v>0</v>
      </c>
      <c r="M53" s="82">
        <f t="shared" si="10"/>
        <v>0</v>
      </c>
      <c r="N53" s="82">
        <f t="shared" si="10"/>
        <v>0</v>
      </c>
      <c r="O53" s="82">
        <f t="shared" si="10"/>
        <v>0</v>
      </c>
      <c r="P53" s="82">
        <f t="shared" si="10"/>
        <v>0</v>
      </c>
      <c r="Q53" s="82">
        <f t="shared" si="10"/>
        <v>0</v>
      </c>
      <c r="R53" s="82">
        <f t="shared" si="10"/>
        <v>0</v>
      </c>
      <c r="S53" s="82">
        <f t="shared" si="10"/>
        <v>0</v>
      </c>
      <c r="T53" s="82">
        <f t="shared" si="10"/>
        <v>0</v>
      </c>
      <c r="U53" s="82">
        <f t="shared" si="10"/>
        <v>0</v>
      </c>
      <c r="V53" s="82">
        <f t="shared" si="10"/>
        <v>0</v>
      </c>
      <c r="W53" s="82">
        <f t="shared" si="10"/>
        <v>0</v>
      </c>
      <c r="X53" s="82">
        <f t="shared" si="10"/>
        <v>0</v>
      </c>
      <c r="Y53" s="82">
        <f t="shared" si="10"/>
        <v>0</v>
      </c>
      <c r="Z53" s="75"/>
      <c r="AA53" s="89" t="s">
        <v>93</v>
      </c>
      <c r="AB53" s="82">
        <f>AB54</f>
        <v>0</v>
      </c>
      <c r="AC53" s="47"/>
    </row>
    <row r="54" spans="1:133">
      <c r="A54" s="42" t="s">
        <v>60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15">
        <v>0</v>
      </c>
      <c r="Z54" s="76"/>
      <c r="AA54" s="90" t="s">
        <v>60</v>
      </c>
      <c r="AB54" s="25">
        <f>C54+E54+G54+I54+K54+M54+O54+Q54+S54+U54+W54+Y54</f>
        <v>0</v>
      </c>
    </row>
    <row r="55" spans="1:133">
      <c r="A55" s="89" t="s">
        <v>107</v>
      </c>
      <c r="B55" s="82">
        <f>B56</f>
        <v>0</v>
      </c>
      <c r="C55" s="82">
        <f t="shared" ref="C55:Y55" si="11">C56</f>
        <v>0</v>
      </c>
      <c r="D55" s="82">
        <f t="shared" si="11"/>
        <v>0</v>
      </c>
      <c r="E55" s="82">
        <f t="shared" si="11"/>
        <v>0</v>
      </c>
      <c r="F55" s="82">
        <f t="shared" si="11"/>
        <v>0</v>
      </c>
      <c r="G55" s="82">
        <f t="shared" si="11"/>
        <v>0</v>
      </c>
      <c r="H55" s="82">
        <f t="shared" si="11"/>
        <v>0</v>
      </c>
      <c r="I55" s="82">
        <f t="shared" si="11"/>
        <v>0</v>
      </c>
      <c r="J55" s="82">
        <f t="shared" si="11"/>
        <v>0</v>
      </c>
      <c r="K55" s="82">
        <f t="shared" si="11"/>
        <v>0</v>
      </c>
      <c r="L55" s="82">
        <f t="shared" si="11"/>
        <v>0</v>
      </c>
      <c r="M55" s="82">
        <f t="shared" si="11"/>
        <v>0</v>
      </c>
      <c r="N55" s="82">
        <f t="shared" si="11"/>
        <v>0</v>
      </c>
      <c r="O55" s="82">
        <f t="shared" si="11"/>
        <v>0</v>
      </c>
      <c r="P55" s="82">
        <f t="shared" si="11"/>
        <v>0</v>
      </c>
      <c r="Q55" s="82">
        <f t="shared" si="11"/>
        <v>0</v>
      </c>
      <c r="R55" s="82">
        <f t="shared" si="11"/>
        <v>0</v>
      </c>
      <c r="S55" s="82">
        <f t="shared" si="11"/>
        <v>0</v>
      </c>
      <c r="T55" s="82">
        <f t="shared" si="11"/>
        <v>0</v>
      </c>
      <c r="U55" s="82">
        <f t="shared" si="11"/>
        <v>0</v>
      </c>
      <c r="V55" s="82">
        <f t="shared" si="11"/>
        <v>0</v>
      </c>
      <c r="W55" s="82">
        <f t="shared" si="11"/>
        <v>0</v>
      </c>
      <c r="X55" s="82">
        <f t="shared" si="11"/>
        <v>0</v>
      </c>
      <c r="Y55" s="83">
        <f t="shared" si="11"/>
        <v>0</v>
      </c>
      <c r="Z55" s="76"/>
      <c r="AA55" s="89" t="s">
        <v>107</v>
      </c>
      <c r="AB55" s="91">
        <f>AB56</f>
        <v>0</v>
      </c>
    </row>
    <row r="56" spans="1:133">
      <c r="A56" s="42" t="s">
        <v>106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15">
        <v>0</v>
      </c>
      <c r="Z56" s="76"/>
      <c r="AA56" s="90" t="s">
        <v>106</v>
      </c>
      <c r="AB56" s="25">
        <f>C56+E56+G56+I56+K56+M56+O56+Q56+S56+U56+W56+Y56</f>
        <v>0</v>
      </c>
    </row>
    <row r="57" spans="1:133" ht="13.5" thickBot="1">
      <c r="A57" s="4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5"/>
      <c r="Z57" s="76"/>
      <c r="AA57" s="90"/>
      <c r="AB57" s="92"/>
      <c r="AC57" s="47"/>
    </row>
    <row r="58" spans="1:133" ht="15">
      <c r="A58" s="95" t="s">
        <v>7</v>
      </c>
      <c r="B58" s="63">
        <f>B8+B48</f>
        <v>0</v>
      </c>
      <c r="C58" s="62">
        <f>C8+C48</f>
        <v>0</v>
      </c>
      <c r="D58" s="63">
        <f t="shared" ref="D58:X58" si="12">D8+D48</f>
        <v>0</v>
      </c>
      <c r="E58" s="62">
        <f>E8+E48</f>
        <v>0</v>
      </c>
      <c r="F58" s="63">
        <f t="shared" si="12"/>
        <v>0</v>
      </c>
      <c r="G58" s="62">
        <f t="shared" si="12"/>
        <v>0</v>
      </c>
      <c r="H58" s="63">
        <f t="shared" si="12"/>
        <v>0</v>
      </c>
      <c r="I58" s="62">
        <f t="shared" si="12"/>
        <v>0</v>
      </c>
      <c r="J58" s="63">
        <f>J8+J48</f>
        <v>0</v>
      </c>
      <c r="K58" s="62">
        <f t="shared" si="12"/>
        <v>0</v>
      </c>
      <c r="L58" s="63">
        <f t="shared" si="12"/>
        <v>0</v>
      </c>
      <c r="M58" s="62">
        <f t="shared" si="12"/>
        <v>0</v>
      </c>
      <c r="N58" s="63">
        <f t="shared" si="12"/>
        <v>0</v>
      </c>
      <c r="O58" s="62">
        <f t="shared" si="12"/>
        <v>0</v>
      </c>
      <c r="P58" s="63">
        <f t="shared" si="12"/>
        <v>0</v>
      </c>
      <c r="Q58" s="62">
        <f t="shared" si="12"/>
        <v>0</v>
      </c>
      <c r="R58" s="63">
        <f t="shared" si="12"/>
        <v>0</v>
      </c>
      <c r="S58" s="62">
        <f t="shared" si="12"/>
        <v>0</v>
      </c>
      <c r="T58" s="63">
        <f t="shared" si="12"/>
        <v>0</v>
      </c>
      <c r="U58" s="62">
        <f t="shared" si="12"/>
        <v>0</v>
      </c>
      <c r="V58" s="63">
        <f t="shared" si="12"/>
        <v>0</v>
      </c>
      <c r="W58" s="62">
        <f t="shared" si="12"/>
        <v>0</v>
      </c>
      <c r="X58" s="63">
        <f t="shared" si="12"/>
        <v>0</v>
      </c>
      <c r="Y58" s="62">
        <f>Y8+Y48</f>
        <v>0</v>
      </c>
      <c r="Z58" s="96"/>
      <c r="AA58" s="93" t="s">
        <v>7</v>
      </c>
      <c r="AB58" s="94">
        <f>AB8+AB48</f>
        <v>0</v>
      </c>
      <c r="AC58" s="66"/>
    </row>
    <row r="59" spans="1:133">
      <c r="A59" s="7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AA59" s="27"/>
      <c r="AB59" s="27"/>
    </row>
    <row r="60" spans="1:133">
      <c r="A60" s="34"/>
      <c r="B60" s="3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AA60" s="27"/>
      <c r="AB60" s="27"/>
    </row>
    <row r="61" spans="1:133">
      <c r="A61" s="51"/>
      <c r="B61" s="3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AA61" s="27"/>
      <c r="AB61" s="27"/>
    </row>
    <row r="62" spans="1:13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AA62" s="27"/>
      <c r="AB62" s="27"/>
    </row>
    <row r="63" spans="1:133" s="54" customFormat="1" ht="18">
      <c r="A63" s="52" t="s">
        <v>98</v>
      </c>
      <c r="B63" s="53"/>
      <c r="C63" s="53"/>
      <c r="D63" s="53"/>
      <c r="E63" s="53"/>
      <c r="F63" s="78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</row>
    <row r="64" spans="1:133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AA64" s="27"/>
      <c r="AB64" s="27"/>
    </row>
    <row r="65" spans="1:28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AA65" s="27"/>
      <c r="AB65" s="27"/>
    </row>
    <row r="66" spans="1:28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AA66" s="27"/>
      <c r="AB66" s="27"/>
    </row>
    <row r="67" spans="1:28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AA67" s="27"/>
      <c r="AB67" s="27"/>
    </row>
    <row r="68" spans="1:2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AA68" s="27"/>
      <c r="AB68" s="27"/>
    </row>
    <row r="69" spans="1:28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AA69" s="27"/>
      <c r="AB69" s="27"/>
    </row>
    <row r="70" spans="1:28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AA70" s="27"/>
      <c r="AB70" s="27"/>
    </row>
    <row r="71" spans="1:28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AA71" s="27"/>
      <c r="AB71" s="27"/>
    </row>
    <row r="72" spans="1:28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AA72" s="27"/>
      <c r="AB72" s="27"/>
    </row>
    <row r="73" spans="1:28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AA73" s="27"/>
      <c r="AB73" s="27"/>
    </row>
    <row r="74" spans="1:28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AA74" s="27"/>
      <c r="AB74" s="27"/>
    </row>
    <row r="75" spans="1:28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AA75" s="27"/>
      <c r="AB75" s="27"/>
    </row>
    <row r="76" spans="1:28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AA76" s="27"/>
      <c r="AB76" s="27"/>
    </row>
    <row r="77" spans="1:28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AA77" s="27"/>
      <c r="AB77" s="27"/>
    </row>
    <row r="78" spans="1:28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AA78" s="27"/>
      <c r="AB78" s="27"/>
    </row>
    <row r="79" spans="1:28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AA79" s="27"/>
      <c r="AB79" s="27"/>
    </row>
    <row r="80" spans="1:28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AA80" s="27"/>
      <c r="AB80" s="27"/>
    </row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</sheetData>
  <sheetProtection sheet="1"/>
  <mergeCells count="17">
    <mergeCell ref="B6:AB6"/>
    <mergeCell ref="A1:A2"/>
    <mergeCell ref="B1:C1"/>
    <mergeCell ref="D1:E1"/>
    <mergeCell ref="F1:G1"/>
    <mergeCell ref="H1:I1"/>
    <mergeCell ref="J1:K1"/>
    <mergeCell ref="L1:M1"/>
    <mergeCell ref="N1:O1"/>
    <mergeCell ref="AB1:AB2"/>
    <mergeCell ref="A4:G4"/>
    <mergeCell ref="P1:Q1"/>
    <mergeCell ref="AA1:AA2"/>
    <mergeCell ref="R1:S1"/>
    <mergeCell ref="T1:U1"/>
    <mergeCell ref="V1:W1"/>
    <mergeCell ref="X1:Y1"/>
  </mergeCells>
  <phoneticPr fontId="11" type="noConversion"/>
  <hyperlinks>
    <hyperlink ref="A63" location="Portada!A1" display="MENU"/>
  </hyperlinks>
  <pageMargins left="0.75" right="0.75" top="1" bottom="1" header="0" footer="0"/>
  <pageSetup paperSize="9" orientation="portrait" verticalDpi="0" r:id="rId1"/>
  <headerFooter alignWithMargins="0"/>
  <cellWatches>
    <cellWatch r="A63"/>
  </cellWatches>
  <ignoredErrors>
    <ignoredError sqref="B57:Y57 AB48 D53:Y53 AB29:AB35 D49:I52 J48:Y52 I8:J9 I30:Y47 B30:H37 B49:C50 AB8 B55:Y55 N56:Y56 AB55 K8:Y28 I11:J28 AB24:AB28 D48:I48 F8:H9 E8:E13 E24:E28 D12 B13:C13 D13 B48:C48 B8:C9 D8:D10 B15:C15 D15 D21:D28 H54:Y54 B11:C12 F11:H13 H10 B18:C28 D18:D19 E18:E23 E15 F15:H15 H14 F18:H28 H16 H17 B39:H47 B38:C38 F38:H38 B52:C53 B51" unlockedFormula="1"/>
    <ignoredError sqref="AB9:AB23 AB36:AB47 AB49:AB52 AB56 AB53:AB54" formula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Q1292"/>
  <sheetViews>
    <sheetView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U16" sqref="U16"/>
    </sheetView>
  </sheetViews>
  <sheetFormatPr baseColWidth="10" defaultRowHeight="12.75"/>
  <cols>
    <col min="1" max="1" width="38.85546875" style="28" bestFit="1" customWidth="1"/>
    <col min="2" max="4" width="13" style="28" bestFit="1" customWidth="1"/>
    <col min="5" max="18" width="13" style="28" customWidth="1"/>
    <col min="19" max="19" width="12.85546875" style="28" customWidth="1"/>
    <col min="20" max="25" width="13" style="28" customWidth="1"/>
    <col min="26" max="26" width="11.42578125" style="28"/>
    <col min="27" max="27" width="37" style="28" bestFit="1" customWidth="1"/>
    <col min="28" max="28" width="13" style="28" customWidth="1"/>
    <col min="29" max="199" width="11.42578125" style="27"/>
    <col min="200" max="16384" width="11.42578125" style="28"/>
  </cols>
  <sheetData>
    <row r="1" spans="1:199" ht="12.75" customHeight="1">
      <c r="A1" s="253" t="s">
        <v>0</v>
      </c>
      <c r="B1" s="255" t="s">
        <v>11</v>
      </c>
      <c r="C1" s="249"/>
      <c r="D1" s="248" t="s">
        <v>12</v>
      </c>
      <c r="E1" s="249" t="s">
        <v>12</v>
      </c>
      <c r="F1" s="248" t="s">
        <v>13</v>
      </c>
      <c r="G1" s="249"/>
      <c r="H1" s="248" t="s">
        <v>14</v>
      </c>
      <c r="I1" s="249" t="s">
        <v>1</v>
      </c>
      <c r="J1" s="248" t="s">
        <v>15</v>
      </c>
      <c r="K1" s="249"/>
      <c r="L1" s="245" t="s">
        <v>16</v>
      </c>
      <c r="M1" s="245"/>
      <c r="N1" s="248" t="s">
        <v>17</v>
      </c>
      <c r="O1" s="249"/>
      <c r="P1" s="245" t="s">
        <v>18</v>
      </c>
      <c r="Q1" s="245"/>
      <c r="R1" s="248" t="s">
        <v>19</v>
      </c>
      <c r="S1" s="249"/>
      <c r="T1" s="248" t="s">
        <v>20</v>
      </c>
      <c r="U1" s="249"/>
      <c r="V1" s="245" t="s">
        <v>21</v>
      </c>
      <c r="W1" s="245"/>
      <c r="X1" s="248" t="s">
        <v>22</v>
      </c>
      <c r="Y1" s="245" t="s">
        <v>2</v>
      </c>
      <c r="Z1" s="97"/>
      <c r="AA1" s="259" t="s">
        <v>3</v>
      </c>
      <c r="AB1" s="256" t="s">
        <v>8</v>
      </c>
    </row>
    <row r="2" spans="1:199" ht="12.75" customHeight="1" thickBot="1">
      <c r="A2" s="254"/>
      <c r="B2" s="98" t="s">
        <v>9</v>
      </c>
      <c r="C2" s="99" t="s">
        <v>10</v>
      </c>
      <c r="D2" s="100" t="s">
        <v>9</v>
      </c>
      <c r="E2" s="101" t="s">
        <v>10</v>
      </c>
      <c r="F2" s="102" t="s">
        <v>9</v>
      </c>
      <c r="G2" s="103" t="s">
        <v>10</v>
      </c>
      <c r="H2" s="102" t="s">
        <v>9</v>
      </c>
      <c r="I2" s="99" t="s">
        <v>10</v>
      </c>
      <c r="J2" s="102" t="s">
        <v>9</v>
      </c>
      <c r="K2" s="103" t="s">
        <v>10</v>
      </c>
      <c r="L2" s="100" t="s">
        <v>9</v>
      </c>
      <c r="M2" s="101" t="s">
        <v>10</v>
      </c>
      <c r="N2" s="102" t="s">
        <v>9</v>
      </c>
      <c r="O2" s="103" t="s">
        <v>10</v>
      </c>
      <c r="P2" s="102" t="s">
        <v>9</v>
      </c>
      <c r="Q2" s="103" t="s">
        <v>10</v>
      </c>
      <c r="R2" s="102" t="s">
        <v>9</v>
      </c>
      <c r="S2" s="103" t="s">
        <v>10</v>
      </c>
      <c r="T2" s="100" t="s">
        <v>9</v>
      </c>
      <c r="U2" s="103" t="s">
        <v>10</v>
      </c>
      <c r="V2" s="102" t="s">
        <v>9</v>
      </c>
      <c r="W2" s="99" t="s">
        <v>10</v>
      </c>
      <c r="X2" s="104" t="s">
        <v>9</v>
      </c>
      <c r="Y2" s="99" t="s">
        <v>10</v>
      </c>
      <c r="Z2" s="105"/>
      <c r="AA2" s="260"/>
      <c r="AB2" s="258"/>
    </row>
    <row r="3" spans="1:199" ht="9.75" customHeight="1" thickTop="1">
      <c r="A3" s="29"/>
      <c r="B3" s="30"/>
      <c r="C3" s="30"/>
      <c r="D3" s="30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  <c r="AB3" s="31"/>
    </row>
    <row r="4" spans="1:199" s="34" customFormat="1" ht="15.75">
      <c r="A4" s="264" t="str">
        <f>Portada!B4</f>
        <v>Carpinteria Metálica, S.L.</v>
      </c>
      <c r="B4" s="264"/>
      <c r="C4" s="264"/>
      <c r="D4" s="264"/>
      <c r="E4" s="264"/>
      <c r="F4" s="264"/>
      <c r="G4" s="264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3"/>
      <c r="AB4" s="31"/>
    </row>
    <row r="5" spans="1:199" ht="6" customHeight="1" thickBot="1">
      <c r="A5" s="35"/>
      <c r="B5" s="35"/>
      <c r="C5" s="35"/>
      <c r="D5" s="35"/>
      <c r="E5" s="35"/>
      <c r="F5" s="35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1"/>
      <c r="Z5" s="31"/>
      <c r="AA5" s="33"/>
      <c r="AB5" s="31"/>
    </row>
    <row r="6" spans="1:199" ht="15">
      <c r="A6" s="37" t="s">
        <v>4</v>
      </c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</row>
    <row r="7" spans="1:199" s="41" customFormat="1" ht="1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</row>
    <row r="8" spans="1:199">
      <c r="A8" s="55" t="s">
        <v>95</v>
      </c>
      <c r="B8" s="206">
        <f t="shared" ref="B8:Y8" si="0">B9-B10</f>
        <v>0</v>
      </c>
      <c r="C8" s="207">
        <f t="shared" si="0"/>
        <v>0</v>
      </c>
      <c r="D8" s="206">
        <f t="shared" si="0"/>
        <v>0</v>
      </c>
      <c r="E8" s="207">
        <f t="shared" si="0"/>
        <v>0</v>
      </c>
      <c r="F8" s="206">
        <f t="shared" si="0"/>
        <v>0</v>
      </c>
      <c r="G8" s="207">
        <f t="shared" si="0"/>
        <v>0</v>
      </c>
      <c r="H8" s="206">
        <f t="shared" si="0"/>
        <v>0</v>
      </c>
      <c r="I8" s="206">
        <f t="shared" si="0"/>
        <v>0</v>
      </c>
      <c r="J8" s="206">
        <f t="shared" si="0"/>
        <v>0</v>
      </c>
      <c r="K8" s="206">
        <f t="shared" si="0"/>
        <v>0</v>
      </c>
      <c r="L8" s="206">
        <f t="shared" si="0"/>
        <v>0</v>
      </c>
      <c r="M8" s="206">
        <f t="shared" si="0"/>
        <v>0</v>
      </c>
      <c r="N8" s="206">
        <f t="shared" si="0"/>
        <v>0</v>
      </c>
      <c r="O8" s="206">
        <f t="shared" si="0"/>
        <v>0</v>
      </c>
      <c r="P8" s="206">
        <f>P9-P10</f>
        <v>0</v>
      </c>
      <c r="Q8" s="206">
        <f>Q9-Q10</f>
        <v>0</v>
      </c>
      <c r="R8" s="206">
        <f t="shared" si="0"/>
        <v>0</v>
      </c>
      <c r="S8" s="206">
        <f t="shared" si="0"/>
        <v>0</v>
      </c>
      <c r="T8" s="206">
        <f t="shared" si="0"/>
        <v>0</v>
      </c>
      <c r="U8" s="206">
        <f t="shared" si="0"/>
        <v>0</v>
      </c>
      <c r="V8" s="206">
        <f t="shared" si="0"/>
        <v>0</v>
      </c>
      <c r="W8" s="206">
        <f t="shared" si="0"/>
        <v>0</v>
      </c>
      <c r="X8" s="206">
        <f t="shared" si="0"/>
        <v>0</v>
      </c>
      <c r="Y8" s="206">
        <f t="shared" si="0"/>
        <v>0</v>
      </c>
      <c r="Z8" s="56"/>
      <c r="AA8" s="55" t="s">
        <v>46</v>
      </c>
      <c r="AB8" s="57">
        <f>AB9-AB10</f>
        <v>0</v>
      </c>
    </row>
    <row r="9" spans="1:199">
      <c r="A9" s="42" t="s">
        <v>75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1">
        <v>0</v>
      </c>
      <c r="Z9" s="17"/>
      <c r="AA9" s="43" t="s">
        <v>23</v>
      </c>
      <c r="AB9" s="25">
        <f>C9+E9+G9+I9+K9+M9+O9+Q9+S9+U9+W9+Y9</f>
        <v>0</v>
      </c>
    </row>
    <row r="10" spans="1:199">
      <c r="A10" s="42" t="s">
        <v>76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19">
        <v>0</v>
      </c>
      <c r="Z10" s="16"/>
      <c r="AA10" s="44" t="s">
        <v>64</v>
      </c>
      <c r="AB10" s="25">
        <f>C10+E10+G10+I10+K10+M10+O10+Q10+S10+U10+W10+Y10</f>
        <v>0</v>
      </c>
    </row>
    <row r="11" spans="1:199">
      <c r="A11" s="4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19"/>
      <c r="Z11" s="16"/>
      <c r="AA11" s="44"/>
      <c r="AB11" s="25"/>
    </row>
    <row r="12" spans="1:199">
      <c r="A12" s="58" t="s">
        <v>109</v>
      </c>
      <c r="B12" s="59">
        <f>SUM(B13:B18)</f>
        <v>0</v>
      </c>
      <c r="C12" s="59">
        <f t="shared" ref="C12:X12" si="1">SUM(C13:C18)</f>
        <v>0</v>
      </c>
      <c r="D12" s="59">
        <f t="shared" si="1"/>
        <v>0</v>
      </c>
      <c r="E12" s="59">
        <f t="shared" si="1"/>
        <v>0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>SUM(K13:K18)</f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f t="shared" si="1"/>
        <v>0</v>
      </c>
      <c r="T12" s="59">
        <f t="shared" si="1"/>
        <v>0</v>
      </c>
      <c r="U12" s="59">
        <f t="shared" si="1"/>
        <v>0</v>
      </c>
      <c r="V12" s="59">
        <f t="shared" si="1"/>
        <v>0</v>
      </c>
      <c r="W12" s="59">
        <f t="shared" si="1"/>
        <v>0</v>
      </c>
      <c r="X12" s="59">
        <f t="shared" si="1"/>
        <v>0</v>
      </c>
      <c r="Y12" s="59">
        <f>SUM(Y13:Y18)</f>
        <v>0</v>
      </c>
      <c r="Z12" s="60"/>
      <c r="AA12" s="55" t="s">
        <v>47</v>
      </c>
      <c r="AB12" s="57">
        <f>SUM(AB13:AB18)</f>
        <v>0</v>
      </c>
    </row>
    <row r="13" spans="1:199" s="46" customFormat="1">
      <c r="A13" s="45" t="s">
        <v>102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11">
        <v>0</v>
      </c>
      <c r="Z13" s="24"/>
      <c r="AA13" s="45" t="s">
        <v>103</v>
      </c>
      <c r="AB13" s="25">
        <v>0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</row>
    <row r="14" spans="1:199">
      <c r="A14" s="42" t="s">
        <v>77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1">
        <v>0</v>
      </c>
      <c r="Z14" s="17"/>
      <c r="AA14" s="44" t="s">
        <v>25</v>
      </c>
      <c r="AB14" s="25">
        <f>C14+E14+G14+I14+K14+M14+O14+Q14+S14+U14+W14+Y14</f>
        <v>0</v>
      </c>
      <c r="AC14" s="47"/>
    </row>
    <row r="15" spans="1:199">
      <c r="A15" s="42" t="s">
        <v>78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1">
        <v>0</v>
      </c>
      <c r="Z15" s="17"/>
      <c r="AA15" s="44" t="s">
        <v>26</v>
      </c>
      <c r="AB15" s="25">
        <f>C15+E15+G15+I15+K15+M15+O15+Q15+S15+U15+W15+Y15</f>
        <v>0</v>
      </c>
    </row>
    <row r="16" spans="1:199">
      <c r="A16" s="42" t="s">
        <v>79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11">
        <v>0</v>
      </c>
      <c r="Z16" s="17"/>
      <c r="AA16" s="44" t="s">
        <v>27</v>
      </c>
      <c r="AB16" s="25">
        <f>C16+E16+G16+I16+K16+M16+O16+Q16+S16+U16+W16+Y16</f>
        <v>0</v>
      </c>
    </row>
    <row r="17" spans="1:199">
      <c r="A17" s="42" t="s">
        <v>80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11">
        <v>0</v>
      </c>
      <c r="Z17" s="17"/>
      <c r="AA17" s="44" t="s">
        <v>28</v>
      </c>
      <c r="AB17" s="25">
        <f>C17+E17+G17+I17+K17+M17+O17+Q17+S17+U17+W17+Y17</f>
        <v>0</v>
      </c>
    </row>
    <row r="18" spans="1:199">
      <c r="A18" s="42" t="s">
        <v>81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1">
        <v>0</v>
      </c>
      <c r="Z18" s="48"/>
      <c r="AA18" s="44" t="s">
        <v>24</v>
      </c>
      <c r="AB18" s="25">
        <f>C18+E18+G18+I18+K18+M18+O18+Q18+S18+U18+W18+Y18</f>
        <v>0</v>
      </c>
    </row>
    <row r="19" spans="1:199">
      <c r="Z19" s="49"/>
      <c r="AB19" s="61"/>
      <c r="AC19" s="47"/>
    </row>
    <row r="20" spans="1:199" ht="15">
      <c r="A20" s="63" t="s">
        <v>6</v>
      </c>
      <c r="B20" s="62">
        <f t="shared" ref="B20:M20" si="2">B8+B12</f>
        <v>0</v>
      </c>
      <c r="C20" s="63">
        <f t="shared" si="2"/>
        <v>0</v>
      </c>
      <c r="D20" s="63">
        <f t="shared" si="2"/>
        <v>0</v>
      </c>
      <c r="E20" s="62">
        <f t="shared" si="2"/>
        <v>0</v>
      </c>
      <c r="F20" s="63">
        <f t="shared" si="2"/>
        <v>0</v>
      </c>
      <c r="G20" s="63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f t="shared" ref="N20:Y20" si="3">N8+N12</f>
        <v>0</v>
      </c>
      <c r="O20" s="62">
        <f t="shared" si="3"/>
        <v>0</v>
      </c>
      <c r="P20" s="62">
        <f t="shared" si="3"/>
        <v>0</v>
      </c>
      <c r="Q20" s="62">
        <f t="shared" si="3"/>
        <v>0</v>
      </c>
      <c r="R20" s="62">
        <f t="shared" si="3"/>
        <v>0</v>
      </c>
      <c r="S20" s="62">
        <f t="shared" si="3"/>
        <v>0</v>
      </c>
      <c r="T20" s="62">
        <f t="shared" si="3"/>
        <v>0</v>
      </c>
      <c r="U20" s="62">
        <f t="shared" si="3"/>
        <v>0</v>
      </c>
      <c r="V20" s="62">
        <f t="shared" si="3"/>
        <v>0</v>
      </c>
      <c r="W20" s="62">
        <f t="shared" si="3"/>
        <v>0</v>
      </c>
      <c r="X20" s="62">
        <f t="shared" si="3"/>
        <v>0</v>
      </c>
      <c r="Y20" s="62">
        <f t="shared" si="3"/>
        <v>0</v>
      </c>
      <c r="Z20" s="64"/>
      <c r="AA20" s="65" t="s">
        <v>6</v>
      </c>
      <c r="AB20" s="62">
        <f>AB8+AB12</f>
        <v>0</v>
      </c>
      <c r="AC20" s="66"/>
    </row>
    <row r="21" spans="1:199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199" s="50" customForma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</row>
    <row r="23" spans="1:199">
      <c r="A23" s="5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199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46"/>
      <c r="AB24" s="27"/>
    </row>
    <row r="25" spans="1:199" s="54" customFormat="1" ht="18">
      <c r="A25" s="203" t="s">
        <v>98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</row>
    <row r="26" spans="1:199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99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199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19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199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199" s="27" customFormat="1"/>
    <row r="32" spans="1:199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  <row r="498" s="27" customFormat="1"/>
    <row r="499" s="27" customFormat="1"/>
    <row r="500" s="27" customFormat="1"/>
    <row r="501" s="27" customFormat="1"/>
    <row r="502" s="27" customFormat="1"/>
    <row r="503" s="27" customFormat="1"/>
    <row r="504" s="27" customFormat="1"/>
    <row r="505" s="27" customFormat="1"/>
    <row r="506" s="27" customFormat="1"/>
    <row r="507" s="27" customFormat="1"/>
    <row r="508" s="27" customFormat="1"/>
    <row r="509" s="27" customFormat="1"/>
    <row r="510" s="27" customFormat="1"/>
    <row r="511" s="27" customFormat="1"/>
    <row r="512" s="27" customFormat="1"/>
    <row r="513" s="27" customFormat="1"/>
    <row r="514" s="27" customFormat="1"/>
    <row r="515" s="27" customFormat="1"/>
    <row r="516" s="27" customFormat="1"/>
    <row r="517" s="27" customFormat="1"/>
    <row r="518" s="27" customFormat="1"/>
    <row r="519" s="27" customFormat="1"/>
    <row r="520" s="27" customFormat="1"/>
    <row r="521" s="27" customFormat="1"/>
    <row r="522" s="27" customFormat="1"/>
    <row r="523" s="27" customFormat="1"/>
    <row r="524" s="27" customFormat="1"/>
    <row r="525" s="27" customFormat="1"/>
    <row r="526" s="27" customFormat="1"/>
    <row r="527" s="27" customFormat="1"/>
    <row r="528" s="27" customFormat="1"/>
    <row r="529" s="27" customFormat="1"/>
    <row r="530" s="27" customFormat="1"/>
    <row r="531" s="27" customFormat="1"/>
    <row r="532" s="27" customFormat="1"/>
    <row r="533" s="27" customFormat="1"/>
    <row r="534" s="27" customFormat="1"/>
    <row r="535" s="27" customFormat="1"/>
    <row r="536" s="27" customFormat="1"/>
    <row r="537" s="27" customFormat="1"/>
    <row r="538" s="27" customFormat="1"/>
    <row r="539" s="27" customFormat="1"/>
    <row r="540" s="27" customFormat="1"/>
    <row r="541" s="27" customFormat="1"/>
    <row r="542" s="27" customFormat="1"/>
    <row r="543" s="27" customFormat="1"/>
    <row r="544" s="27" customFormat="1"/>
    <row r="545" s="27" customFormat="1"/>
    <row r="546" s="27" customFormat="1"/>
    <row r="547" s="27" customFormat="1"/>
    <row r="548" s="27" customFormat="1"/>
    <row r="549" s="27" customFormat="1"/>
    <row r="550" s="27" customFormat="1"/>
    <row r="551" s="27" customFormat="1"/>
    <row r="552" s="27" customFormat="1"/>
    <row r="553" s="27" customFormat="1"/>
    <row r="554" s="27" customFormat="1"/>
    <row r="555" s="27" customFormat="1"/>
    <row r="556" s="27" customFormat="1"/>
    <row r="557" s="27" customFormat="1"/>
    <row r="558" s="27" customFormat="1"/>
    <row r="559" s="27" customFormat="1"/>
    <row r="560" s="27" customFormat="1"/>
    <row r="561" s="27" customFormat="1"/>
    <row r="562" s="27" customFormat="1"/>
    <row r="563" s="27" customFormat="1"/>
    <row r="564" s="27" customFormat="1"/>
    <row r="565" s="27" customFormat="1"/>
    <row r="566" s="27" customFormat="1"/>
    <row r="567" s="27" customFormat="1"/>
    <row r="568" s="27" customFormat="1"/>
    <row r="569" s="27" customFormat="1"/>
    <row r="570" s="27" customFormat="1"/>
    <row r="571" s="27" customFormat="1"/>
    <row r="572" s="27" customFormat="1"/>
    <row r="573" s="27" customFormat="1"/>
    <row r="574" s="27" customFormat="1"/>
    <row r="575" s="27" customFormat="1"/>
    <row r="576" s="27" customFormat="1"/>
    <row r="577" s="27" customFormat="1"/>
    <row r="578" s="27" customFormat="1"/>
    <row r="579" s="27" customFormat="1"/>
    <row r="580" s="27" customFormat="1"/>
    <row r="581" s="27" customFormat="1"/>
    <row r="582" s="27" customFormat="1"/>
    <row r="583" s="27" customFormat="1"/>
    <row r="584" s="27" customFormat="1"/>
    <row r="585" s="27" customFormat="1"/>
    <row r="586" s="27" customFormat="1"/>
    <row r="587" s="27" customFormat="1"/>
    <row r="588" s="27" customFormat="1"/>
    <row r="589" s="27" customFormat="1"/>
    <row r="590" s="27" customFormat="1"/>
    <row r="591" s="27" customFormat="1"/>
    <row r="592" s="27" customFormat="1"/>
    <row r="593" s="27" customFormat="1"/>
    <row r="594" s="27" customFormat="1"/>
    <row r="595" s="27" customFormat="1"/>
    <row r="596" s="27" customFormat="1"/>
    <row r="597" s="27" customFormat="1"/>
    <row r="598" s="27" customFormat="1"/>
    <row r="599" s="27" customFormat="1"/>
    <row r="600" s="27" customFormat="1"/>
    <row r="601" s="27" customFormat="1"/>
    <row r="602" s="27" customFormat="1"/>
    <row r="603" s="27" customFormat="1"/>
    <row r="604" s="27" customFormat="1"/>
    <row r="605" s="27" customFormat="1"/>
    <row r="606" s="27" customFormat="1"/>
    <row r="607" s="27" customFormat="1"/>
    <row r="608" s="27" customFormat="1"/>
    <row r="609" s="27" customFormat="1"/>
    <row r="610" s="27" customFormat="1"/>
    <row r="611" s="27" customFormat="1"/>
    <row r="612" s="27" customFormat="1"/>
    <row r="613" s="27" customFormat="1"/>
    <row r="614" s="27" customFormat="1"/>
    <row r="615" s="27" customFormat="1"/>
    <row r="616" s="27" customFormat="1"/>
    <row r="617" s="27" customFormat="1"/>
    <row r="618" s="27" customFormat="1"/>
    <row r="619" s="27" customFormat="1"/>
    <row r="620" s="27" customFormat="1"/>
    <row r="621" s="27" customFormat="1"/>
    <row r="622" s="27" customFormat="1"/>
    <row r="623" s="27" customFormat="1"/>
    <row r="624" s="27" customFormat="1"/>
    <row r="625" s="27" customFormat="1"/>
    <row r="626" s="27" customFormat="1"/>
    <row r="627" s="27" customFormat="1"/>
    <row r="628" s="27" customFormat="1"/>
    <row r="629" s="27" customFormat="1"/>
    <row r="630" s="27" customFormat="1"/>
    <row r="631" s="27" customFormat="1"/>
    <row r="632" s="27" customFormat="1"/>
    <row r="633" s="27" customFormat="1"/>
    <row r="634" s="27" customFormat="1"/>
    <row r="635" s="27" customFormat="1"/>
    <row r="636" s="27" customFormat="1"/>
    <row r="637" s="27" customFormat="1"/>
    <row r="638" s="27" customFormat="1"/>
    <row r="639" s="27" customFormat="1"/>
    <row r="640" s="27" customFormat="1"/>
    <row r="641" s="27" customFormat="1"/>
    <row r="642" s="27" customFormat="1"/>
    <row r="643" s="27" customFormat="1"/>
    <row r="644" s="27" customFormat="1"/>
    <row r="645" s="27" customFormat="1"/>
    <row r="646" s="27" customFormat="1"/>
    <row r="647" s="27" customFormat="1"/>
    <row r="648" s="27" customFormat="1"/>
    <row r="649" s="27" customFormat="1"/>
    <row r="650" s="27" customFormat="1"/>
    <row r="651" s="27" customFormat="1"/>
    <row r="652" s="27" customFormat="1"/>
    <row r="653" s="27" customFormat="1"/>
    <row r="654" s="27" customFormat="1"/>
    <row r="655" s="27" customFormat="1"/>
    <row r="656" s="27" customFormat="1"/>
    <row r="657" s="27" customFormat="1"/>
    <row r="658" s="27" customFormat="1"/>
    <row r="659" s="27" customFormat="1"/>
    <row r="660" s="27" customFormat="1"/>
    <row r="661" s="27" customFormat="1"/>
    <row r="662" s="27" customFormat="1"/>
    <row r="663" s="27" customFormat="1"/>
    <row r="664" s="27" customFormat="1"/>
    <row r="665" s="27" customFormat="1"/>
    <row r="666" s="27" customFormat="1"/>
    <row r="667" s="27" customFormat="1"/>
    <row r="668" s="27" customFormat="1"/>
    <row r="669" s="27" customFormat="1"/>
    <row r="670" s="27" customFormat="1"/>
    <row r="671" s="27" customFormat="1"/>
    <row r="672" s="27" customFormat="1"/>
    <row r="673" s="27" customFormat="1"/>
    <row r="674" s="27" customFormat="1"/>
    <row r="675" s="27" customFormat="1"/>
    <row r="676" s="27" customFormat="1"/>
    <row r="677" s="27" customFormat="1"/>
    <row r="678" s="27" customFormat="1"/>
    <row r="679" s="27" customFormat="1"/>
    <row r="680" s="27" customFormat="1"/>
    <row r="681" s="27" customFormat="1"/>
    <row r="682" s="27" customFormat="1"/>
    <row r="683" s="27" customFormat="1"/>
    <row r="684" s="27" customFormat="1"/>
    <row r="685" s="27" customFormat="1"/>
    <row r="686" s="27" customFormat="1"/>
    <row r="687" s="27" customFormat="1"/>
    <row r="688" s="27" customFormat="1"/>
    <row r="689" s="27" customFormat="1"/>
    <row r="690" s="27" customFormat="1"/>
    <row r="691" s="27" customFormat="1"/>
    <row r="692" s="27" customFormat="1"/>
    <row r="693" s="27" customFormat="1"/>
    <row r="694" s="27" customFormat="1"/>
    <row r="695" s="27" customFormat="1"/>
    <row r="696" s="27" customFormat="1"/>
    <row r="697" s="27" customFormat="1"/>
    <row r="698" s="27" customFormat="1"/>
    <row r="699" s="27" customFormat="1"/>
    <row r="700" s="27" customFormat="1"/>
    <row r="701" s="27" customFormat="1"/>
    <row r="702" s="27" customFormat="1"/>
    <row r="703" s="27" customFormat="1"/>
    <row r="704" s="27" customFormat="1"/>
    <row r="705" s="27" customFormat="1"/>
    <row r="706" s="27" customFormat="1"/>
    <row r="707" s="27" customFormat="1"/>
    <row r="708" s="27" customFormat="1"/>
    <row r="709" s="27" customFormat="1"/>
    <row r="710" s="27" customFormat="1"/>
    <row r="711" s="27" customFormat="1"/>
    <row r="712" s="27" customFormat="1"/>
    <row r="713" s="27" customFormat="1"/>
    <row r="714" s="27" customFormat="1"/>
    <row r="715" s="27" customFormat="1"/>
    <row r="716" s="27" customFormat="1"/>
    <row r="717" s="27" customFormat="1"/>
    <row r="718" s="27" customFormat="1"/>
    <row r="719" s="27" customFormat="1"/>
    <row r="720" s="27" customFormat="1"/>
    <row r="721" s="27" customFormat="1"/>
    <row r="722" s="27" customFormat="1"/>
    <row r="723" s="27" customFormat="1"/>
    <row r="724" s="27" customFormat="1"/>
    <row r="725" s="27" customFormat="1"/>
    <row r="726" s="27" customFormat="1"/>
    <row r="727" s="27" customFormat="1"/>
    <row r="728" s="27" customFormat="1"/>
    <row r="729" s="27" customFormat="1"/>
    <row r="730" s="27" customFormat="1"/>
    <row r="731" s="27" customFormat="1"/>
    <row r="732" s="27" customFormat="1"/>
    <row r="733" s="27" customFormat="1"/>
    <row r="734" s="27" customFormat="1"/>
    <row r="735" s="27" customFormat="1"/>
    <row r="736" s="27" customFormat="1"/>
    <row r="737" s="27" customFormat="1"/>
    <row r="738" s="27" customFormat="1"/>
    <row r="739" s="27" customFormat="1"/>
    <row r="740" s="27" customFormat="1"/>
    <row r="741" s="27" customFormat="1"/>
    <row r="742" s="27" customFormat="1"/>
    <row r="743" s="27" customFormat="1"/>
    <row r="744" s="27" customFormat="1"/>
    <row r="745" s="27" customFormat="1"/>
    <row r="746" s="27" customFormat="1"/>
    <row r="747" s="27" customFormat="1"/>
    <row r="748" s="27" customFormat="1"/>
    <row r="749" s="27" customFormat="1"/>
    <row r="750" s="27" customFormat="1"/>
    <row r="751" s="27" customFormat="1"/>
    <row r="752" s="27" customFormat="1"/>
    <row r="753" s="27" customFormat="1"/>
    <row r="754" s="27" customFormat="1"/>
    <row r="755" s="27" customFormat="1"/>
    <row r="756" s="27" customFormat="1"/>
    <row r="757" s="27" customFormat="1"/>
    <row r="758" s="27" customFormat="1"/>
    <row r="759" s="27" customFormat="1"/>
    <row r="760" s="27" customFormat="1"/>
    <row r="761" s="27" customFormat="1"/>
    <row r="762" s="27" customFormat="1"/>
    <row r="763" s="27" customFormat="1"/>
    <row r="764" s="27" customFormat="1"/>
    <row r="765" s="27" customFormat="1"/>
    <row r="766" s="27" customFormat="1"/>
    <row r="767" s="27" customFormat="1"/>
    <row r="768" s="27" customFormat="1"/>
    <row r="769" s="27" customFormat="1"/>
    <row r="770" s="27" customFormat="1"/>
    <row r="771" s="27" customFormat="1"/>
    <row r="772" s="27" customFormat="1"/>
    <row r="773" s="27" customFormat="1"/>
    <row r="774" s="27" customFormat="1"/>
    <row r="775" s="27" customFormat="1"/>
    <row r="776" s="27" customFormat="1"/>
    <row r="777" s="27" customFormat="1"/>
    <row r="778" s="27" customFormat="1"/>
    <row r="779" s="27" customFormat="1"/>
    <row r="780" s="27" customFormat="1"/>
    <row r="781" s="27" customFormat="1"/>
    <row r="782" s="27" customFormat="1"/>
    <row r="783" s="27" customFormat="1"/>
    <row r="784" s="27" customFormat="1"/>
    <row r="785" s="27" customFormat="1"/>
    <row r="786" s="27" customFormat="1"/>
    <row r="787" s="27" customFormat="1"/>
    <row r="788" s="27" customFormat="1"/>
    <row r="789" s="27" customFormat="1"/>
    <row r="790" s="27" customFormat="1"/>
    <row r="791" s="27" customFormat="1"/>
    <row r="792" s="27" customFormat="1"/>
    <row r="793" s="27" customFormat="1"/>
    <row r="794" s="27" customFormat="1"/>
    <row r="795" s="27" customFormat="1"/>
    <row r="796" s="27" customFormat="1"/>
    <row r="797" s="27" customFormat="1"/>
    <row r="798" s="27" customFormat="1"/>
    <row r="799" s="27" customFormat="1"/>
    <row r="800" s="27" customFormat="1"/>
    <row r="801" s="27" customFormat="1"/>
    <row r="802" s="27" customFormat="1"/>
    <row r="803" s="27" customFormat="1"/>
    <row r="804" s="27" customFormat="1"/>
    <row r="805" s="27" customFormat="1"/>
    <row r="806" s="27" customFormat="1"/>
    <row r="807" s="27" customFormat="1"/>
    <row r="808" s="27" customFormat="1"/>
    <row r="809" s="27" customFormat="1"/>
    <row r="810" s="27" customFormat="1"/>
    <row r="811" s="27" customFormat="1"/>
    <row r="812" s="27" customFormat="1"/>
    <row r="813" s="27" customFormat="1"/>
    <row r="814" s="27" customFormat="1"/>
    <row r="815" s="27" customFormat="1"/>
    <row r="816" s="27" customFormat="1"/>
    <row r="817" s="27" customFormat="1"/>
    <row r="818" s="27" customFormat="1"/>
    <row r="819" s="27" customFormat="1"/>
    <row r="820" s="27" customFormat="1"/>
    <row r="821" s="27" customFormat="1"/>
    <row r="822" s="27" customFormat="1"/>
    <row r="823" s="27" customFormat="1"/>
    <row r="824" s="27" customFormat="1"/>
    <row r="825" s="27" customFormat="1"/>
    <row r="826" s="27" customFormat="1"/>
    <row r="827" s="27" customFormat="1"/>
    <row r="828" s="27" customFormat="1"/>
    <row r="829" s="27" customFormat="1"/>
    <row r="830" s="27" customFormat="1"/>
    <row r="831" s="27" customFormat="1"/>
    <row r="832" s="27" customFormat="1"/>
    <row r="833" s="27" customFormat="1"/>
    <row r="834" s="27" customFormat="1"/>
    <row r="835" s="27" customFormat="1"/>
    <row r="836" s="27" customFormat="1"/>
    <row r="837" s="27" customFormat="1"/>
    <row r="838" s="27" customFormat="1"/>
    <row r="839" s="27" customFormat="1"/>
    <row r="840" s="27" customFormat="1"/>
    <row r="841" s="27" customFormat="1"/>
    <row r="842" s="27" customFormat="1"/>
    <row r="843" s="27" customFormat="1"/>
    <row r="844" s="27" customFormat="1"/>
    <row r="845" s="27" customFormat="1"/>
    <row r="846" s="27" customFormat="1"/>
    <row r="847" s="27" customFormat="1"/>
    <row r="848" s="27" customFormat="1"/>
    <row r="849" s="27" customFormat="1"/>
    <row r="850" s="27" customFormat="1"/>
    <row r="851" s="27" customFormat="1"/>
    <row r="852" s="27" customFormat="1"/>
    <row r="853" s="27" customFormat="1"/>
    <row r="854" s="27" customFormat="1"/>
    <row r="855" s="27" customFormat="1"/>
    <row r="856" s="27" customFormat="1"/>
    <row r="857" s="27" customFormat="1"/>
    <row r="858" s="27" customFormat="1"/>
    <row r="859" s="27" customFormat="1"/>
    <row r="860" s="27" customFormat="1"/>
    <row r="861" s="27" customFormat="1"/>
    <row r="862" s="27" customFormat="1"/>
    <row r="863" s="27" customFormat="1"/>
    <row r="864" s="27" customFormat="1"/>
    <row r="865" s="27" customFormat="1"/>
    <row r="866" s="27" customFormat="1"/>
    <row r="867" s="27" customFormat="1"/>
    <row r="868" s="27" customFormat="1"/>
    <row r="869" s="27" customFormat="1"/>
    <row r="870" s="27" customFormat="1"/>
    <row r="871" s="27" customFormat="1"/>
    <row r="872" s="27" customFormat="1"/>
    <row r="873" s="27" customFormat="1"/>
    <row r="874" s="27" customFormat="1"/>
    <row r="875" s="27" customFormat="1"/>
    <row r="876" s="27" customFormat="1"/>
    <row r="877" s="27" customFormat="1"/>
    <row r="878" s="27" customFormat="1"/>
    <row r="879" s="27" customFormat="1"/>
    <row r="880" s="27" customFormat="1"/>
    <row r="881" s="27" customFormat="1"/>
    <row r="882" s="27" customFormat="1"/>
    <row r="883" s="27" customFormat="1"/>
    <row r="884" s="27" customFormat="1"/>
    <row r="885" s="27" customFormat="1"/>
    <row r="886" s="27" customFormat="1"/>
    <row r="887" s="27" customFormat="1"/>
    <row r="888" s="27" customFormat="1"/>
    <row r="889" s="27" customFormat="1"/>
    <row r="890" s="27" customFormat="1"/>
    <row r="891" s="27" customFormat="1"/>
    <row r="892" s="27" customFormat="1"/>
    <row r="893" s="27" customFormat="1"/>
    <row r="894" s="27" customFormat="1"/>
    <row r="895" s="27" customFormat="1"/>
    <row r="896" s="27" customFormat="1"/>
    <row r="897" s="27" customFormat="1"/>
    <row r="898" s="27" customFormat="1"/>
    <row r="899" s="27" customFormat="1"/>
    <row r="900" s="27" customFormat="1"/>
    <row r="901" s="27" customFormat="1"/>
    <row r="902" s="27" customFormat="1"/>
    <row r="903" s="27" customFormat="1"/>
    <row r="904" s="27" customFormat="1"/>
    <row r="905" s="27" customFormat="1"/>
    <row r="906" s="27" customFormat="1"/>
    <row r="907" s="27" customFormat="1"/>
    <row r="908" s="27" customFormat="1"/>
    <row r="909" s="27" customFormat="1"/>
    <row r="910" s="27" customFormat="1"/>
    <row r="911" s="27" customFormat="1"/>
    <row r="912" s="27" customFormat="1"/>
    <row r="913" s="27" customFormat="1"/>
    <row r="914" s="27" customFormat="1"/>
    <row r="915" s="27" customFormat="1"/>
    <row r="916" s="27" customFormat="1"/>
    <row r="917" s="27" customFormat="1"/>
    <row r="918" s="27" customFormat="1"/>
    <row r="919" s="27" customFormat="1"/>
    <row r="920" s="27" customFormat="1"/>
    <row r="921" s="27" customFormat="1"/>
    <row r="922" s="27" customFormat="1"/>
    <row r="923" s="27" customFormat="1"/>
    <row r="924" s="27" customFormat="1"/>
    <row r="925" s="27" customFormat="1"/>
    <row r="926" s="27" customFormat="1"/>
    <row r="927" s="27" customFormat="1"/>
    <row r="928" s="27" customFormat="1"/>
    <row r="929" s="27" customFormat="1"/>
    <row r="930" s="27" customFormat="1"/>
    <row r="931" s="27" customFormat="1"/>
    <row r="932" s="27" customFormat="1"/>
    <row r="933" s="27" customFormat="1"/>
    <row r="934" s="27" customFormat="1"/>
    <row r="935" s="27" customFormat="1"/>
    <row r="936" s="27" customFormat="1"/>
    <row r="937" s="27" customFormat="1"/>
    <row r="938" s="27" customFormat="1"/>
    <row r="939" s="27" customFormat="1"/>
    <row r="940" s="27" customFormat="1"/>
    <row r="941" s="27" customFormat="1"/>
    <row r="942" s="27" customFormat="1"/>
    <row r="943" s="27" customFormat="1"/>
    <row r="944" s="27" customFormat="1"/>
    <row r="945" s="27" customFormat="1"/>
    <row r="946" s="27" customFormat="1"/>
    <row r="947" s="27" customFormat="1"/>
    <row r="948" s="27" customFormat="1"/>
    <row r="949" s="27" customFormat="1"/>
    <row r="950" s="27" customFormat="1"/>
    <row r="951" s="27" customFormat="1"/>
    <row r="952" s="27" customFormat="1"/>
    <row r="953" s="27" customFormat="1"/>
    <row r="954" s="27" customFormat="1"/>
    <row r="955" s="27" customFormat="1"/>
    <row r="956" s="27" customFormat="1"/>
    <row r="957" s="27" customFormat="1"/>
    <row r="958" s="27" customFormat="1"/>
    <row r="959" s="27" customFormat="1"/>
    <row r="960" s="27" customFormat="1"/>
    <row r="961" s="27" customFormat="1"/>
    <row r="962" s="27" customFormat="1"/>
    <row r="963" s="27" customFormat="1"/>
    <row r="964" s="27" customFormat="1"/>
    <row r="965" s="27" customFormat="1"/>
    <row r="966" s="27" customFormat="1"/>
    <row r="967" s="27" customFormat="1"/>
    <row r="968" s="27" customFormat="1"/>
    <row r="969" s="27" customFormat="1"/>
    <row r="970" s="27" customFormat="1"/>
    <row r="971" s="27" customFormat="1"/>
    <row r="972" s="27" customFormat="1"/>
    <row r="973" s="27" customFormat="1"/>
    <row r="974" s="27" customFormat="1"/>
    <row r="975" s="27" customFormat="1"/>
    <row r="976" s="27" customFormat="1"/>
    <row r="977" s="27" customFormat="1"/>
    <row r="978" s="27" customFormat="1"/>
    <row r="979" s="27" customFormat="1"/>
    <row r="980" s="27" customFormat="1"/>
    <row r="981" s="27" customFormat="1"/>
    <row r="982" s="27" customFormat="1"/>
    <row r="983" s="27" customFormat="1"/>
    <row r="984" s="27" customFormat="1"/>
    <row r="985" s="27" customFormat="1"/>
    <row r="986" s="27" customFormat="1"/>
    <row r="987" s="27" customFormat="1"/>
    <row r="988" s="27" customFormat="1"/>
    <row r="989" s="27" customFormat="1"/>
    <row r="990" s="27" customFormat="1"/>
    <row r="991" s="27" customFormat="1"/>
    <row r="992" s="27" customFormat="1"/>
    <row r="993" s="27" customFormat="1"/>
    <row r="994" s="27" customFormat="1"/>
    <row r="995" s="27" customFormat="1"/>
    <row r="996" s="27" customFormat="1"/>
    <row r="997" s="27" customFormat="1"/>
    <row r="998" s="27" customFormat="1"/>
    <row r="999" s="27" customFormat="1"/>
    <row r="1000" s="27" customFormat="1"/>
    <row r="1001" s="27" customFormat="1"/>
    <row r="1002" s="27" customFormat="1"/>
    <row r="1003" s="27" customFormat="1"/>
    <row r="1004" s="27" customFormat="1"/>
    <row r="1005" s="27" customFormat="1"/>
    <row r="1006" s="27" customFormat="1"/>
    <row r="1007" s="27" customFormat="1"/>
    <row r="1008" s="27" customFormat="1"/>
    <row r="1009" s="27" customFormat="1"/>
    <row r="1010" s="27" customFormat="1"/>
    <row r="1011" s="27" customFormat="1"/>
    <row r="1012" s="27" customFormat="1"/>
    <row r="1013" s="27" customFormat="1"/>
    <row r="1014" s="27" customFormat="1"/>
    <row r="1015" s="27" customFormat="1"/>
    <row r="1016" s="27" customFormat="1"/>
    <row r="1017" s="27" customFormat="1"/>
    <row r="1018" s="27" customFormat="1"/>
    <row r="1019" s="27" customFormat="1"/>
    <row r="1020" s="27" customFormat="1"/>
    <row r="1021" s="27" customFormat="1"/>
    <row r="1022" s="27" customFormat="1"/>
    <row r="1023" s="27" customFormat="1"/>
    <row r="1024" s="27" customFormat="1"/>
    <row r="1025" s="27" customFormat="1"/>
    <row r="1026" s="27" customFormat="1"/>
    <row r="1027" s="27" customFormat="1"/>
    <row r="1028" s="27" customFormat="1"/>
    <row r="1029" s="27" customFormat="1"/>
    <row r="1030" s="27" customFormat="1"/>
    <row r="1031" s="27" customFormat="1"/>
    <row r="1032" s="27" customFormat="1"/>
    <row r="1033" s="27" customFormat="1"/>
    <row r="1034" s="27" customFormat="1"/>
    <row r="1035" s="27" customFormat="1"/>
    <row r="1036" s="27" customFormat="1"/>
    <row r="1037" s="27" customFormat="1"/>
    <row r="1038" s="27" customFormat="1"/>
    <row r="1039" s="27" customFormat="1"/>
    <row r="1040" s="27" customFormat="1"/>
    <row r="1041" s="27" customFormat="1"/>
    <row r="1042" s="27" customFormat="1"/>
    <row r="1043" s="27" customFormat="1"/>
    <row r="1044" s="27" customFormat="1"/>
    <row r="1045" s="27" customFormat="1"/>
    <row r="1046" s="27" customFormat="1"/>
    <row r="1047" s="27" customFormat="1"/>
    <row r="1048" s="27" customFormat="1"/>
    <row r="1049" s="27" customFormat="1"/>
    <row r="1050" s="27" customFormat="1"/>
    <row r="1051" s="27" customFormat="1"/>
    <row r="1052" s="27" customFormat="1"/>
    <row r="1053" s="27" customFormat="1"/>
    <row r="1054" s="27" customFormat="1"/>
    <row r="1055" s="27" customFormat="1"/>
    <row r="1056" s="27" customFormat="1"/>
    <row r="1057" s="27" customFormat="1"/>
    <row r="1058" s="27" customFormat="1"/>
    <row r="1059" s="27" customFormat="1"/>
    <row r="1060" s="27" customFormat="1"/>
    <row r="1061" s="27" customFormat="1"/>
    <row r="1062" s="27" customFormat="1"/>
    <row r="1063" s="27" customFormat="1"/>
    <row r="1064" s="27" customFormat="1"/>
    <row r="1065" s="27" customFormat="1"/>
    <row r="1066" s="27" customFormat="1"/>
    <row r="1067" s="27" customFormat="1"/>
    <row r="1068" s="27" customFormat="1"/>
    <row r="1069" s="27" customFormat="1"/>
    <row r="1070" s="27" customFormat="1"/>
    <row r="1071" s="27" customFormat="1"/>
    <row r="1072" s="27" customFormat="1"/>
    <row r="1073" s="27" customFormat="1"/>
    <row r="1074" s="27" customFormat="1"/>
    <row r="1075" s="27" customFormat="1"/>
    <row r="1076" s="27" customFormat="1"/>
    <row r="1077" s="27" customFormat="1"/>
    <row r="1078" s="27" customFormat="1"/>
    <row r="1079" s="27" customFormat="1"/>
    <row r="1080" s="27" customFormat="1"/>
    <row r="1081" s="27" customFormat="1"/>
    <row r="1082" s="27" customFormat="1"/>
    <row r="1083" s="27" customFormat="1"/>
    <row r="1084" s="27" customFormat="1"/>
    <row r="1085" s="27" customFormat="1"/>
    <row r="1086" s="27" customFormat="1"/>
    <row r="1087" s="27" customFormat="1"/>
    <row r="1088" s="27" customFormat="1"/>
    <row r="1089" s="27" customFormat="1"/>
    <row r="1090" s="27" customFormat="1"/>
    <row r="1091" s="27" customFormat="1"/>
    <row r="1092" s="27" customFormat="1"/>
    <row r="1093" s="27" customFormat="1"/>
    <row r="1094" s="27" customFormat="1"/>
    <row r="1095" s="27" customFormat="1"/>
    <row r="1096" s="27" customFormat="1"/>
    <row r="1097" s="27" customFormat="1"/>
    <row r="1098" s="27" customFormat="1"/>
    <row r="1099" s="27" customFormat="1"/>
    <row r="1100" s="27" customFormat="1"/>
    <row r="1101" s="27" customFormat="1"/>
    <row r="1102" s="27" customFormat="1"/>
    <row r="1103" s="27" customFormat="1"/>
    <row r="1104" s="27" customFormat="1"/>
    <row r="1105" s="27" customFormat="1"/>
    <row r="1106" s="27" customFormat="1"/>
    <row r="1107" s="27" customFormat="1"/>
    <row r="1108" s="27" customFormat="1"/>
    <row r="1109" s="27" customFormat="1"/>
    <row r="1110" s="27" customFormat="1"/>
    <row r="1111" s="27" customFormat="1"/>
    <row r="1112" s="27" customFormat="1"/>
    <row r="1113" s="27" customFormat="1"/>
    <row r="1114" s="27" customFormat="1"/>
    <row r="1115" s="27" customFormat="1"/>
    <row r="1116" s="27" customFormat="1"/>
    <row r="1117" s="27" customFormat="1"/>
    <row r="1118" s="27" customFormat="1"/>
    <row r="1119" s="27" customFormat="1"/>
    <row r="1120" s="27" customFormat="1"/>
    <row r="1121" s="27" customFormat="1"/>
    <row r="1122" s="27" customFormat="1"/>
    <row r="1123" s="27" customFormat="1"/>
    <row r="1124" s="27" customFormat="1"/>
    <row r="1125" s="27" customFormat="1"/>
    <row r="1126" s="27" customFormat="1"/>
    <row r="1127" s="27" customFormat="1"/>
    <row r="1128" s="27" customFormat="1"/>
    <row r="1129" s="27" customFormat="1"/>
    <row r="1130" s="27" customFormat="1"/>
    <row r="1131" s="27" customFormat="1"/>
    <row r="1132" s="27" customFormat="1"/>
    <row r="1133" s="27" customFormat="1"/>
    <row r="1134" s="27" customFormat="1"/>
    <row r="1135" s="27" customFormat="1"/>
    <row r="1136" s="27" customFormat="1"/>
    <row r="1137" s="27" customFormat="1"/>
    <row r="1138" s="27" customFormat="1"/>
    <row r="1139" s="27" customFormat="1"/>
    <row r="1140" s="27" customFormat="1"/>
    <row r="1141" s="27" customFormat="1"/>
    <row r="1142" s="27" customFormat="1"/>
    <row r="1143" s="27" customFormat="1"/>
    <row r="1144" s="27" customFormat="1"/>
    <row r="1145" s="27" customFormat="1"/>
    <row r="1146" s="27" customFormat="1"/>
    <row r="1147" s="27" customFormat="1"/>
    <row r="1148" s="27" customFormat="1"/>
    <row r="1149" s="27" customFormat="1"/>
    <row r="1150" s="27" customFormat="1"/>
    <row r="1151" s="27" customFormat="1"/>
    <row r="1152" s="27" customFormat="1"/>
    <row r="1153" s="27" customFormat="1"/>
    <row r="1154" s="27" customFormat="1"/>
    <row r="1155" s="27" customFormat="1"/>
    <row r="1156" s="27" customFormat="1"/>
    <row r="1157" s="27" customFormat="1"/>
    <row r="1158" s="27" customFormat="1"/>
    <row r="1159" s="27" customFormat="1"/>
    <row r="1160" s="27" customFormat="1"/>
    <row r="1161" s="27" customFormat="1"/>
    <row r="1162" s="27" customFormat="1"/>
    <row r="1163" s="27" customFormat="1"/>
    <row r="1164" s="27" customFormat="1"/>
    <row r="1165" s="27" customFormat="1"/>
    <row r="1166" s="27" customFormat="1"/>
    <row r="1167" s="27" customFormat="1"/>
    <row r="1168" s="27" customFormat="1"/>
    <row r="1169" s="27" customFormat="1"/>
    <row r="1170" s="27" customFormat="1"/>
    <row r="1171" s="27" customFormat="1"/>
    <row r="1172" s="27" customFormat="1"/>
    <row r="1173" s="27" customFormat="1"/>
    <row r="1174" s="27" customFormat="1"/>
    <row r="1175" s="27" customFormat="1"/>
    <row r="1176" s="27" customFormat="1"/>
    <row r="1177" s="27" customFormat="1"/>
    <row r="1178" s="27" customFormat="1"/>
    <row r="1179" s="27" customFormat="1"/>
    <row r="1180" s="27" customFormat="1"/>
    <row r="1181" s="27" customFormat="1"/>
    <row r="1182" s="27" customFormat="1"/>
    <row r="1183" s="27" customFormat="1"/>
    <row r="1184" s="27" customFormat="1"/>
    <row r="1185" s="27" customFormat="1"/>
    <row r="1186" s="27" customFormat="1"/>
    <row r="1187" s="27" customFormat="1"/>
    <row r="1188" s="27" customFormat="1"/>
    <row r="1189" s="27" customFormat="1"/>
    <row r="1190" s="27" customFormat="1"/>
    <row r="1191" s="27" customFormat="1"/>
    <row r="1192" s="27" customFormat="1"/>
    <row r="1193" s="27" customFormat="1"/>
    <row r="1194" s="27" customFormat="1"/>
    <row r="1195" s="27" customFormat="1"/>
    <row r="1196" s="27" customFormat="1"/>
    <row r="1197" s="27" customFormat="1"/>
    <row r="1198" s="27" customFormat="1"/>
    <row r="1199" s="27" customFormat="1"/>
    <row r="1200" s="27" customFormat="1"/>
    <row r="1201" s="27" customFormat="1"/>
    <row r="1202" s="27" customFormat="1"/>
    <row r="1203" s="27" customFormat="1"/>
    <row r="1204" s="27" customFormat="1"/>
    <row r="1205" s="27" customFormat="1"/>
    <row r="1206" s="27" customFormat="1"/>
    <row r="1207" s="27" customFormat="1"/>
    <row r="1208" s="27" customFormat="1"/>
    <row r="1209" s="27" customFormat="1"/>
    <row r="1210" s="27" customFormat="1"/>
    <row r="1211" s="27" customFormat="1"/>
    <row r="1212" s="27" customFormat="1"/>
    <row r="1213" s="27" customFormat="1"/>
    <row r="1214" s="27" customFormat="1"/>
    <row r="1215" s="27" customFormat="1"/>
    <row r="1216" s="27" customFormat="1"/>
    <row r="1217" s="27" customFormat="1"/>
    <row r="1218" s="27" customFormat="1"/>
    <row r="1219" s="27" customFormat="1"/>
    <row r="1220" s="27" customFormat="1"/>
    <row r="1221" s="27" customFormat="1"/>
    <row r="1222" s="27" customFormat="1"/>
    <row r="1223" s="27" customFormat="1"/>
    <row r="1224" s="27" customFormat="1"/>
    <row r="1225" s="27" customFormat="1"/>
    <row r="1226" s="27" customFormat="1"/>
    <row r="1227" s="27" customFormat="1"/>
    <row r="1228" s="27" customFormat="1"/>
    <row r="1229" s="27" customFormat="1"/>
    <row r="1230" s="27" customFormat="1"/>
    <row r="1231" s="27" customFormat="1"/>
    <row r="1232" s="27" customFormat="1"/>
    <row r="1233" s="27" customFormat="1"/>
    <row r="1234" s="27" customFormat="1"/>
    <row r="1235" s="27" customFormat="1"/>
    <row r="1236" s="27" customFormat="1"/>
    <row r="1237" s="27" customFormat="1"/>
    <row r="1238" s="27" customFormat="1"/>
    <row r="1239" s="27" customFormat="1"/>
    <row r="1240" s="27" customFormat="1"/>
    <row r="1241" s="27" customFormat="1"/>
    <row r="1242" s="27" customFormat="1"/>
    <row r="1243" s="27" customFormat="1"/>
    <row r="1244" s="27" customFormat="1"/>
    <row r="1245" s="27" customFormat="1"/>
    <row r="1246" s="27" customFormat="1"/>
    <row r="1247" s="27" customFormat="1"/>
    <row r="1248" s="27" customFormat="1"/>
    <row r="1249" s="27" customFormat="1"/>
    <row r="1250" s="27" customFormat="1"/>
    <row r="1251" s="27" customFormat="1"/>
    <row r="1252" s="27" customFormat="1"/>
    <row r="1253" s="27" customFormat="1"/>
    <row r="1254" s="27" customFormat="1"/>
    <row r="1255" s="27" customFormat="1"/>
    <row r="1256" s="27" customFormat="1"/>
    <row r="1257" s="27" customFormat="1"/>
    <row r="1258" s="27" customFormat="1"/>
    <row r="1259" s="27" customFormat="1"/>
    <row r="1260" s="27" customFormat="1"/>
    <row r="1261" s="27" customFormat="1"/>
    <row r="1262" s="27" customFormat="1"/>
    <row r="1263" s="27" customFormat="1"/>
    <row r="1264" s="27" customFormat="1"/>
    <row r="1265" s="27" customFormat="1"/>
    <row r="1266" s="27" customFormat="1"/>
    <row r="1267" s="27" customFormat="1"/>
    <row r="1268" s="27" customFormat="1"/>
    <row r="1269" s="27" customFormat="1"/>
    <row r="1270" s="27" customFormat="1"/>
    <row r="1271" s="27" customFormat="1"/>
    <row r="1272" s="27" customFormat="1"/>
    <row r="1273" s="27" customFormat="1"/>
    <row r="1274" s="27" customFormat="1"/>
    <row r="1275" s="27" customFormat="1"/>
    <row r="1276" s="27" customFormat="1"/>
    <row r="1277" s="27" customFormat="1"/>
    <row r="1278" s="27" customFormat="1"/>
    <row r="1279" s="27" customFormat="1"/>
    <row r="1280" s="27" customFormat="1"/>
    <row r="1281" s="27" customFormat="1"/>
    <row r="1282" s="27" customFormat="1"/>
    <row r="1283" s="27" customFormat="1"/>
    <row r="1284" s="27" customFormat="1"/>
    <row r="1285" s="27" customFormat="1"/>
    <row r="1286" s="27" customFormat="1"/>
    <row r="1287" s="27" customFormat="1"/>
    <row r="1288" s="27" customFormat="1"/>
    <row r="1289" s="27" customFormat="1"/>
    <row r="1290" s="27" customFormat="1"/>
    <row r="1291" s="27" customFormat="1"/>
    <row r="1292" s="27" customFormat="1"/>
  </sheetData>
  <sheetProtection password="CC4D" sheet="1"/>
  <mergeCells count="17">
    <mergeCell ref="F1:G1"/>
    <mergeCell ref="AB1:AB2"/>
    <mergeCell ref="X1:Y1"/>
    <mergeCell ref="AA1:AA2"/>
    <mergeCell ref="B6:AB6"/>
    <mergeCell ref="P1:Q1"/>
    <mergeCell ref="R1:S1"/>
    <mergeCell ref="T1:U1"/>
    <mergeCell ref="V1:W1"/>
    <mergeCell ref="H1:I1"/>
    <mergeCell ref="J1:K1"/>
    <mergeCell ref="L1:M1"/>
    <mergeCell ref="A4:G4"/>
    <mergeCell ref="N1:O1"/>
    <mergeCell ref="A1:A2"/>
    <mergeCell ref="B1:C1"/>
    <mergeCell ref="D1:E1"/>
  </mergeCells>
  <phoneticPr fontId="11" type="noConversion"/>
  <hyperlinks>
    <hyperlink ref="A25" location="Portada!A1" display="MENU"/>
  </hyperlinks>
  <pageMargins left="0.75" right="0.75" top="1" bottom="1" header="0" footer="0"/>
  <pageSetup paperSize="9" orientation="portrait" verticalDpi="0" r:id="rId1"/>
  <headerFooter alignWithMargins="0"/>
  <ignoredErrors>
    <ignoredError sqref="AB15:AB18 I8:R8 K10 AB11:AB12 AB14 I9 W10 B8:H8 B10:I10 J10 AB10 Y11 B11:X11 AB9 T8:Y8 L9:V10 X9:Y10 L12:Y12 C12:J1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EA318"/>
  <sheetViews>
    <sheetView workbookViewId="0">
      <pane xSplit="1" ySplit="6" topLeftCell="B88" activePane="bottomRight" state="frozen"/>
      <selection pane="topRight" activeCell="B1" sqref="B1"/>
      <selection pane="bottomLeft" activeCell="A7" sqref="A7"/>
      <selection pane="bottomRight" sqref="A1:L1"/>
    </sheetView>
  </sheetViews>
  <sheetFormatPr baseColWidth="10" defaultRowHeight="12.75"/>
  <cols>
    <col min="1" max="1" width="43" style="61" customWidth="1"/>
    <col min="2" max="25" width="13" style="61" customWidth="1"/>
    <col min="26" max="26" width="3.85546875" style="119" customWidth="1"/>
    <col min="27" max="27" width="41" style="61" bestFit="1" customWidth="1"/>
    <col min="28" max="28" width="13" style="61" customWidth="1"/>
    <col min="29" max="16384" width="11.42578125" style="119"/>
  </cols>
  <sheetData>
    <row r="1" spans="1:131" ht="21" thickBot="1">
      <c r="A1" s="234" t="s">
        <v>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125"/>
    </row>
    <row r="2" spans="1:131">
      <c r="A2" s="126"/>
      <c r="B2" s="127"/>
      <c r="C2" s="127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129"/>
    </row>
    <row r="3" spans="1:131" ht="15.75">
      <c r="A3" s="272" t="str">
        <f>Portada!B4</f>
        <v>Carpinteria Metálica, S.L.</v>
      </c>
      <c r="B3" s="272"/>
      <c r="C3" s="272"/>
      <c r="D3" s="272"/>
      <c r="E3" s="272"/>
      <c r="F3" s="272"/>
      <c r="G3" s="272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  <c r="U3" s="131"/>
      <c r="V3" s="131"/>
      <c r="W3" s="131"/>
      <c r="X3" s="130"/>
      <c r="Y3" s="130"/>
      <c r="Z3" s="131"/>
      <c r="AA3" s="66"/>
      <c r="AB3" s="66"/>
    </row>
    <row r="4" spans="1:131" ht="13.5" thickBot="1">
      <c r="A4" s="126"/>
      <c r="B4" s="132"/>
      <c r="C4" s="132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1"/>
      <c r="AA4" s="66"/>
      <c r="AB4" s="66"/>
    </row>
    <row r="5" spans="1:131" s="137" customFormat="1" ht="12.75" customHeight="1" thickTop="1">
      <c r="A5" s="223" t="s">
        <v>0</v>
      </c>
      <c r="B5" s="225" t="s">
        <v>11</v>
      </c>
      <c r="C5" s="226"/>
      <c r="D5" s="227" t="s">
        <v>12</v>
      </c>
      <c r="E5" s="228" t="s">
        <v>12</v>
      </c>
      <c r="F5" s="227" t="s">
        <v>13</v>
      </c>
      <c r="G5" s="228"/>
      <c r="H5" s="227" t="s">
        <v>14</v>
      </c>
      <c r="I5" s="228" t="s">
        <v>1</v>
      </c>
      <c r="J5" s="227" t="s">
        <v>15</v>
      </c>
      <c r="K5" s="228"/>
      <c r="L5" s="233" t="s">
        <v>16</v>
      </c>
      <c r="M5" s="233"/>
      <c r="N5" s="227" t="s">
        <v>17</v>
      </c>
      <c r="O5" s="228"/>
      <c r="P5" s="233" t="s">
        <v>18</v>
      </c>
      <c r="Q5" s="233"/>
      <c r="R5" s="227" t="s">
        <v>19</v>
      </c>
      <c r="S5" s="228"/>
      <c r="T5" s="227" t="s">
        <v>20</v>
      </c>
      <c r="U5" s="228"/>
      <c r="V5" s="233" t="s">
        <v>21</v>
      </c>
      <c r="W5" s="233"/>
      <c r="X5" s="227" t="s">
        <v>22</v>
      </c>
      <c r="Y5" s="233" t="s">
        <v>2</v>
      </c>
      <c r="Z5" s="135"/>
      <c r="AA5" s="259" t="s">
        <v>3</v>
      </c>
      <c r="AB5" s="256" t="s">
        <v>8</v>
      </c>
      <c r="AC5" s="136"/>
    </row>
    <row r="6" spans="1:131" s="137" customFormat="1" ht="13.5" customHeight="1" thickBot="1">
      <c r="A6" s="224"/>
      <c r="B6" s="98" t="s">
        <v>9</v>
      </c>
      <c r="C6" s="99" t="s">
        <v>10</v>
      </c>
      <c r="D6" s="100" t="s">
        <v>9</v>
      </c>
      <c r="E6" s="101" t="s">
        <v>10</v>
      </c>
      <c r="F6" s="102" t="s">
        <v>9</v>
      </c>
      <c r="G6" s="103" t="s">
        <v>10</v>
      </c>
      <c r="H6" s="102" t="s">
        <v>9</v>
      </c>
      <c r="I6" s="99" t="s">
        <v>10</v>
      </c>
      <c r="J6" s="102" t="s">
        <v>9</v>
      </c>
      <c r="K6" s="103" t="s">
        <v>10</v>
      </c>
      <c r="L6" s="100" t="s">
        <v>9</v>
      </c>
      <c r="M6" s="101" t="s">
        <v>10</v>
      </c>
      <c r="N6" s="102" t="s">
        <v>9</v>
      </c>
      <c r="O6" s="103" t="s">
        <v>10</v>
      </c>
      <c r="P6" s="102" t="s">
        <v>9</v>
      </c>
      <c r="Q6" s="103" t="s">
        <v>10</v>
      </c>
      <c r="R6" s="102" t="s">
        <v>9</v>
      </c>
      <c r="S6" s="103" t="s">
        <v>10</v>
      </c>
      <c r="T6" s="102" t="s">
        <v>9</v>
      </c>
      <c r="U6" s="99" t="s">
        <v>10</v>
      </c>
      <c r="V6" s="102" t="s">
        <v>9</v>
      </c>
      <c r="W6" s="99" t="s">
        <v>10</v>
      </c>
      <c r="X6" s="104" t="s">
        <v>9</v>
      </c>
      <c r="Y6" s="99" t="s">
        <v>10</v>
      </c>
      <c r="Z6" s="138"/>
      <c r="AA6" s="260"/>
      <c r="AB6" s="258" t="s">
        <v>8</v>
      </c>
      <c r="AC6" s="136"/>
    </row>
    <row r="7" spans="1:131" s="137" customFormat="1" ht="13.5" thickTop="1">
      <c r="A7" s="139"/>
      <c r="B7" s="140"/>
      <c r="C7" s="140"/>
      <c r="D7" s="140"/>
      <c r="E7" s="140"/>
      <c r="F7" s="141"/>
      <c r="G7" s="141"/>
      <c r="H7" s="141"/>
      <c r="I7" s="141"/>
      <c r="J7" s="141"/>
      <c r="K7" s="141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38"/>
      <c r="AA7" s="143"/>
      <c r="AB7" s="138"/>
    </row>
    <row r="8" spans="1:131" s="148" customFormat="1" ht="13.5" thickBot="1">
      <c r="A8" s="144" t="s">
        <v>113</v>
      </c>
      <c r="B8" s="145">
        <f>'Datos Básicos'!B6</f>
        <v>0</v>
      </c>
      <c r="C8" s="145">
        <f>'Datos Básicos'!C6</f>
        <v>0</v>
      </c>
      <c r="D8" s="145">
        <f>B82</f>
        <v>0</v>
      </c>
      <c r="E8" s="145">
        <f>C82</f>
        <v>0</v>
      </c>
      <c r="F8" s="145">
        <f t="shared" ref="F8:Y8" si="0">D82</f>
        <v>0</v>
      </c>
      <c r="G8" s="145">
        <f t="shared" si="0"/>
        <v>0</v>
      </c>
      <c r="H8" s="145">
        <f t="shared" si="0"/>
        <v>0</v>
      </c>
      <c r="I8" s="145">
        <f t="shared" si="0"/>
        <v>0</v>
      </c>
      <c r="J8" s="145">
        <f t="shared" si="0"/>
        <v>0</v>
      </c>
      <c r="K8" s="145">
        <f t="shared" si="0"/>
        <v>0</v>
      </c>
      <c r="L8" s="145">
        <f t="shared" si="0"/>
        <v>0</v>
      </c>
      <c r="M8" s="145">
        <f t="shared" si="0"/>
        <v>0</v>
      </c>
      <c r="N8" s="145">
        <f t="shared" si="0"/>
        <v>0</v>
      </c>
      <c r="O8" s="145">
        <f t="shared" si="0"/>
        <v>0</v>
      </c>
      <c r="P8" s="145">
        <f t="shared" si="0"/>
        <v>0</v>
      </c>
      <c r="Q8" s="145">
        <f t="shared" si="0"/>
        <v>0</v>
      </c>
      <c r="R8" s="145">
        <f t="shared" si="0"/>
        <v>0</v>
      </c>
      <c r="S8" s="145">
        <f t="shared" si="0"/>
        <v>0</v>
      </c>
      <c r="T8" s="145">
        <f t="shared" si="0"/>
        <v>0</v>
      </c>
      <c r="U8" s="145">
        <f t="shared" si="0"/>
        <v>0</v>
      </c>
      <c r="V8" s="145">
        <f t="shared" si="0"/>
        <v>0</v>
      </c>
      <c r="W8" s="145">
        <f t="shared" si="0"/>
        <v>0</v>
      </c>
      <c r="X8" s="145">
        <f t="shared" si="0"/>
        <v>0</v>
      </c>
      <c r="Y8" s="145">
        <f t="shared" si="0"/>
        <v>0</v>
      </c>
      <c r="Z8" s="146"/>
      <c r="AA8" s="221" t="str">
        <f>A8</f>
        <v>Saldo Inicial Tesorería</v>
      </c>
      <c r="AB8" s="147">
        <f>C8+E8+G8+I8+K8+M8+O8+Q8+S8+U8+W8+Y8</f>
        <v>0</v>
      </c>
    </row>
    <row r="9" spans="1:131" s="137" customFormat="1" ht="15">
      <c r="A9" s="149" t="str">
        <f>cobros!A6</f>
        <v>COBROS</v>
      </c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5"/>
    </row>
    <row r="10" spans="1:131" s="155" customFormat="1" ht="15">
      <c r="A10" s="150"/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3"/>
      <c r="Z10" s="152"/>
      <c r="AA10" s="154"/>
      <c r="AB10" s="153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</row>
    <row r="11" spans="1:131" s="137" customFormat="1">
      <c r="A11" s="55" t="str">
        <f>cobros!A8</f>
        <v>COBROS EXPLOTACIÓN</v>
      </c>
      <c r="B11" s="26">
        <f>cobros!B8</f>
        <v>0</v>
      </c>
      <c r="C11" s="26">
        <f>cobros!C8</f>
        <v>0</v>
      </c>
      <c r="D11" s="26">
        <f>cobros!D8</f>
        <v>0</v>
      </c>
      <c r="E11" s="26">
        <f>cobros!E8</f>
        <v>0</v>
      </c>
      <c r="F11" s="26">
        <f>cobros!F8</f>
        <v>0</v>
      </c>
      <c r="G11" s="26">
        <f>cobros!G8</f>
        <v>0</v>
      </c>
      <c r="H11" s="26">
        <f>cobros!H8</f>
        <v>0</v>
      </c>
      <c r="I11" s="26">
        <f>cobros!I8</f>
        <v>0</v>
      </c>
      <c r="J11" s="26">
        <f>cobros!J8</f>
        <v>0</v>
      </c>
      <c r="K11" s="26">
        <f>cobros!K8</f>
        <v>0</v>
      </c>
      <c r="L11" s="26">
        <f>cobros!L8</f>
        <v>0</v>
      </c>
      <c r="M11" s="26">
        <f>cobros!M8</f>
        <v>0</v>
      </c>
      <c r="N11" s="26">
        <f>cobros!N8</f>
        <v>0</v>
      </c>
      <c r="O11" s="26">
        <f>cobros!O8</f>
        <v>0</v>
      </c>
      <c r="P11" s="26">
        <f>cobros!P8</f>
        <v>0</v>
      </c>
      <c r="Q11" s="26">
        <f>cobros!Q8</f>
        <v>0</v>
      </c>
      <c r="R11" s="26">
        <f>cobros!R8</f>
        <v>0</v>
      </c>
      <c r="S11" s="26">
        <f>cobros!S8</f>
        <v>0</v>
      </c>
      <c r="T11" s="26">
        <f>cobros!T8</f>
        <v>0</v>
      </c>
      <c r="U11" s="26">
        <f>cobros!U8</f>
        <v>0</v>
      </c>
      <c r="V11" s="26">
        <f>cobros!V8</f>
        <v>0</v>
      </c>
      <c r="W11" s="26">
        <f>cobros!W8</f>
        <v>0</v>
      </c>
      <c r="X11" s="26">
        <f>cobros!X8</f>
        <v>0</v>
      </c>
      <c r="Y11" s="156">
        <f>cobros!Y8</f>
        <v>0</v>
      </c>
      <c r="Z11" s="60"/>
      <c r="AA11" s="55" t="str">
        <f>cobros!AA8</f>
        <v>TOTAL COBROS EXPLOTACIÓN</v>
      </c>
      <c r="AB11" s="57">
        <f>cobros!AB8</f>
        <v>0</v>
      </c>
    </row>
    <row r="12" spans="1:131" s="137" customFormat="1">
      <c r="A12" s="90" t="str">
        <f>cobros!A9</f>
        <v xml:space="preserve">        Ventas</v>
      </c>
      <c r="B12" s="157">
        <f>cobros!B9</f>
        <v>0</v>
      </c>
      <c r="C12" s="157">
        <f>cobros!C9</f>
        <v>0</v>
      </c>
      <c r="D12" s="157">
        <f>cobros!D9</f>
        <v>0</v>
      </c>
      <c r="E12" s="157">
        <f>cobros!E9</f>
        <v>0</v>
      </c>
      <c r="F12" s="157">
        <f>cobros!F9</f>
        <v>0</v>
      </c>
      <c r="G12" s="157">
        <f>cobros!G9</f>
        <v>0</v>
      </c>
      <c r="H12" s="157">
        <f>cobros!H9</f>
        <v>0</v>
      </c>
      <c r="I12" s="157">
        <f>cobros!I9</f>
        <v>0</v>
      </c>
      <c r="J12" s="157">
        <f>cobros!J9</f>
        <v>0</v>
      </c>
      <c r="K12" s="157">
        <f>cobros!K9</f>
        <v>0</v>
      </c>
      <c r="L12" s="157">
        <f>cobros!L9</f>
        <v>0</v>
      </c>
      <c r="M12" s="157">
        <f>cobros!M9</f>
        <v>0</v>
      </c>
      <c r="N12" s="157">
        <f>cobros!N9</f>
        <v>0</v>
      </c>
      <c r="O12" s="157">
        <f>cobros!O9</f>
        <v>0</v>
      </c>
      <c r="P12" s="157">
        <f>cobros!P9</f>
        <v>0</v>
      </c>
      <c r="Q12" s="157">
        <f>cobros!Q9</f>
        <v>0</v>
      </c>
      <c r="R12" s="157">
        <f>cobros!R9</f>
        <v>0</v>
      </c>
      <c r="S12" s="157">
        <f>cobros!S9</f>
        <v>0</v>
      </c>
      <c r="T12" s="157">
        <f>cobros!T9</f>
        <v>0</v>
      </c>
      <c r="U12" s="157">
        <f>cobros!U9</f>
        <v>0</v>
      </c>
      <c r="V12" s="157">
        <f>cobros!V9</f>
        <v>0</v>
      </c>
      <c r="W12" s="157">
        <f>cobros!W9</f>
        <v>0</v>
      </c>
      <c r="X12" s="157">
        <f>cobros!X9</f>
        <v>0</v>
      </c>
      <c r="Y12" s="158">
        <f>cobros!Y9</f>
        <v>0</v>
      </c>
      <c r="Z12" s="159"/>
      <c r="AA12" s="160"/>
      <c r="AB12" s="25">
        <f>cobros!AB9</f>
        <v>0</v>
      </c>
    </row>
    <row r="13" spans="1:131" s="163" customFormat="1">
      <c r="A13" s="90" t="str">
        <f>cobros!A10</f>
        <v xml:space="preserve">        Devoluciones por ventas </v>
      </c>
      <c r="B13" s="157">
        <f>cobros!B10</f>
        <v>0</v>
      </c>
      <c r="C13" s="157">
        <f>cobros!C10</f>
        <v>0</v>
      </c>
      <c r="D13" s="157">
        <f>cobros!D10</f>
        <v>0</v>
      </c>
      <c r="E13" s="157">
        <f>cobros!E10</f>
        <v>0</v>
      </c>
      <c r="F13" s="157">
        <f>cobros!F10</f>
        <v>0</v>
      </c>
      <c r="G13" s="157">
        <f>cobros!G10</f>
        <v>0</v>
      </c>
      <c r="H13" s="157">
        <f>cobros!H10</f>
        <v>0</v>
      </c>
      <c r="I13" s="157">
        <f>cobros!I10</f>
        <v>0</v>
      </c>
      <c r="J13" s="157">
        <f>cobros!J10</f>
        <v>0</v>
      </c>
      <c r="K13" s="157">
        <f>cobros!K10</f>
        <v>0</v>
      </c>
      <c r="L13" s="157">
        <f>cobros!L10</f>
        <v>0</v>
      </c>
      <c r="M13" s="157">
        <f>cobros!M10</f>
        <v>0</v>
      </c>
      <c r="N13" s="157">
        <f>cobros!N10</f>
        <v>0</v>
      </c>
      <c r="O13" s="157">
        <f>cobros!O10</f>
        <v>0</v>
      </c>
      <c r="P13" s="157">
        <f>cobros!P10</f>
        <v>0</v>
      </c>
      <c r="Q13" s="157">
        <f>cobros!Q10</f>
        <v>0</v>
      </c>
      <c r="R13" s="157">
        <f>cobros!R10</f>
        <v>0</v>
      </c>
      <c r="S13" s="157">
        <f>cobros!S10</f>
        <v>0</v>
      </c>
      <c r="T13" s="157">
        <f>cobros!T10</f>
        <v>0</v>
      </c>
      <c r="U13" s="157">
        <f>cobros!U10</f>
        <v>0</v>
      </c>
      <c r="V13" s="157">
        <f>cobros!V10</f>
        <v>0</v>
      </c>
      <c r="W13" s="157">
        <f>cobros!W10</f>
        <v>0</v>
      </c>
      <c r="X13" s="157">
        <f>cobros!X10</f>
        <v>0</v>
      </c>
      <c r="Y13" s="158">
        <f>cobros!Y10</f>
        <v>0</v>
      </c>
      <c r="Z13" s="161"/>
      <c r="AA13" s="84" t="str">
        <f>cobros!AA10</f>
        <v xml:space="preserve">     Devoluciones por ventas </v>
      </c>
      <c r="AB13" s="25">
        <f>cobros!AB10</f>
        <v>0</v>
      </c>
      <c r="AC13" s="162"/>
    </row>
    <row r="14" spans="1:131" s="163" customFormat="1">
      <c r="A14" s="90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8"/>
      <c r="Z14" s="161"/>
      <c r="AA14" s="84"/>
      <c r="AB14" s="92"/>
      <c r="AC14" s="162"/>
    </row>
    <row r="15" spans="1:131" s="165" customFormat="1">
      <c r="A15" s="58" t="str">
        <f>cobros!A12</f>
        <v>COBROS FUERA EXPLOTACIÓN</v>
      </c>
      <c r="B15" s="164">
        <f>cobros!B12</f>
        <v>0</v>
      </c>
      <c r="C15" s="164">
        <f>cobros!C12</f>
        <v>0</v>
      </c>
      <c r="D15" s="164">
        <f>cobros!D12</f>
        <v>0</v>
      </c>
      <c r="E15" s="164">
        <f>cobros!E12</f>
        <v>0</v>
      </c>
      <c r="F15" s="164">
        <f>cobros!F12</f>
        <v>0</v>
      </c>
      <c r="G15" s="164">
        <f>cobros!G12</f>
        <v>0</v>
      </c>
      <c r="H15" s="164">
        <f>cobros!H12</f>
        <v>0</v>
      </c>
      <c r="I15" s="164">
        <f>cobros!I12</f>
        <v>0</v>
      </c>
      <c r="J15" s="164">
        <f>cobros!J12</f>
        <v>0</v>
      </c>
      <c r="K15" s="164">
        <f>cobros!K12</f>
        <v>0</v>
      </c>
      <c r="L15" s="164">
        <f>cobros!L12</f>
        <v>0</v>
      </c>
      <c r="M15" s="164">
        <f>cobros!M12</f>
        <v>0</v>
      </c>
      <c r="N15" s="164">
        <f>cobros!N12</f>
        <v>0</v>
      </c>
      <c r="O15" s="164">
        <f>cobros!O12</f>
        <v>0</v>
      </c>
      <c r="P15" s="164">
        <f>cobros!P12</f>
        <v>0</v>
      </c>
      <c r="Q15" s="164">
        <f>cobros!Q12</f>
        <v>0</v>
      </c>
      <c r="R15" s="164">
        <f>cobros!R12</f>
        <v>0</v>
      </c>
      <c r="S15" s="164">
        <f>cobros!S12</f>
        <v>0</v>
      </c>
      <c r="T15" s="164">
        <f>cobros!T12</f>
        <v>0</v>
      </c>
      <c r="U15" s="164">
        <f>cobros!U12</f>
        <v>0</v>
      </c>
      <c r="V15" s="164">
        <f>cobros!V12</f>
        <v>0</v>
      </c>
      <c r="W15" s="164">
        <f>cobros!W12</f>
        <v>0</v>
      </c>
      <c r="X15" s="164">
        <f>cobros!X12</f>
        <v>0</v>
      </c>
      <c r="Y15" s="59">
        <f>cobros!Y12</f>
        <v>0</v>
      </c>
      <c r="Z15" s="60"/>
      <c r="AA15" s="55" t="str">
        <f>cobros!AA12</f>
        <v>TOTAL COBROS FUERA EXPLOTACIÓN</v>
      </c>
      <c r="AB15" s="57">
        <f>cobros!AB12</f>
        <v>0</v>
      </c>
    </row>
    <row r="16" spans="1:131" s="165" customFormat="1">
      <c r="A16" s="166" t="s">
        <v>102</v>
      </c>
      <c r="B16" s="92">
        <f>cobros!B13</f>
        <v>0</v>
      </c>
      <c r="C16" s="92">
        <f>cobros!C13</f>
        <v>0</v>
      </c>
      <c r="D16" s="92">
        <f>cobros!D13</f>
        <v>0</v>
      </c>
      <c r="E16" s="92">
        <f>cobros!E13</f>
        <v>0</v>
      </c>
      <c r="F16" s="92">
        <f>cobros!F13</f>
        <v>0</v>
      </c>
      <c r="G16" s="92">
        <f>cobros!G13</f>
        <v>0</v>
      </c>
      <c r="H16" s="92">
        <f>cobros!H13</f>
        <v>0</v>
      </c>
      <c r="I16" s="92">
        <f>cobros!I13</f>
        <v>0</v>
      </c>
      <c r="J16" s="92">
        <f>cobros!J13</f>
        <v>0</v>
      </c>
      <c r="K16" s="92">
        <f>cobros!K13</f>
        <v>0</v>
      </c>
      <c r="L16" s="92">
        <f>cobros!L13</f>
        <v>0</v>
      </c>
      <c r="M16" s="92">
        <f>cobros!M13</f>
        <v>0</v>
      </c>
      <c r="N16" s="92">
        <f>cobros!N13</f>
        <v>0</v>
      </c>
      <c r="O16" s="92">
        <f>cobros!O13</f>
        <v>0</v>
      </c>
      <c r="P16" s="92">
        <f>cobros!P13</f>
        <v>0</v>
      </c>
      <c r="Q16" s="92">
        <f>cobros!Q13</f>
        <v>0</v>
      </c>
      <c r="R16" s="92">
        <f>cobros!R13</f>
        <v>0</v>
      </c>
      <c r="S16" s="92">
        <f>cobros!S13</f>
        <v>0</v>
      </c>
      <c r="T16" s="92">
        <f>cobros!T13</f>
        <v>0</v>
      </c>
      <c r="U16" s="92">
        <f>cobros!U13</f>
        <v>0</v>
      </c>
      <c r="V16" s="92">
        <f>cobros!V13</f>
        <v>0</v>
      </c>
      <c r="W16" s="92">
        <f>cobros!W13</f>
        <v>0</v>
      </c>
      <c r="X16" s="92">
        <f>cobros!X13</f>
        <v>0</v>
      </c>
      <c r="Y16" s="25">
        <f>cobros!Y13</f>
        <v>0</v>
      </c>
      <c r="Z16" s="92"/>
      <c r="AA16" s="160" t="s">
        <v>103</v>
      </c>
      <c r="AB16" s="25">
        <v>0</v>
      </c>
    </row>
    <row r="17" spans="1:29" s="163" customFormat="1">
      <c r="A17" s="90" t="str">
        <f>cobros!A14</f>
        <v xml:space="preserve">        Ingresos financieros</v>
      </c>
      <c r="B17" s="92">
        <f>cobros!B14</f>
        <v>0</v>
      </c>
      <c r="C17" s="92">
        <f>cobros!C14</f>
        <v>0</v>
      </c>
      <c r="D17" s="92">
        <f>cobros!D14</f>
        <v>0</v>
      </c>
      <c r="E17" s="92">
        <f>cobros!E14</f>
        <v>0</v>
      </c>
      <c r="F17" s="92">
        <f>cobros!F14</f>
        <v>0</v>
      </c>
      <c r="G17" s="92">
        <f>cobros!G14</f>
        <v>0</v>
      </c>
      <c r="H17" s="92">
        <f>cobros!H14</f>
        <v>0</v>
      </c>
      <c r="I17" s="92">
        <f>cobros!I14</f>
        <v>0</v>
      </c>
      <c r="J17" s="92">
        <f>cobros!J14</f>
        <v>0</v>
      </c>
      <c r="K17" s="92">
        <f>cobros!K14</f>
        <v>0</v>
      </c>
      <c r="L17" s="92">
        <f>cobros!L14</f>
        <v>0</v>
      </c>
      <c r="M17" s="92">
        <f>cobros!M14</f>
        <v>0</v>
      </c>
      <c r="N17" s="92">
        <f>cobros!N14</f>
        <v>0</v>
      </c>
      <c r="O17" s="92">
        <f>cobros!O14</f>
        <v>0</v>
      </c>
      <c r="P17" s="92">
        <f>cobros!P14</f>
        <v>0</v>
      </c>
      <c r="Q17" s="92">
        <f>cobros!Q14</f>
        <v>0</v>
      </c>
      <c r="R17" s="92">
        <f>cobros!R14</f>
        <v>0</v>
      </c>
      <c r="S17" s="92">
        <f>cobros!S14</f>
        <v>0</v>
      </c>
      <c r="T17" s="92">
        <f>cobros!T14</f>
        <v>0</v>
      </c>
      <c r="U17" s="92">
        <f>cobros!U14</f>
        <v>0</v>
      </c>
      <c r="V17" s="92">
        <f>cobros!V14</f>
        <v>0</v>
      </c>
      <c r="W17" s="92">
        <f>cobros!W14</f>
        <v>0</v>
      </c>
      <c r="X17" s="92">
        <f>cobros!X14</f>
        <v>0</v>
      </c>
      <c r="Y17" s="25">
        <f>cobros!Y14</f>
        <v>0</v>
      </c>
      <c r="Z17" s="159"/>
      <c r="AA17" s="84" t="str">
        <f>cobros!AA14</f>
        <v xml:space="preserve">     Ingresos financieros</v>
      </c>
      <c r="AB17" s="25">
        <f>cobros!AB14</f>
        <v>0</v>
      </c>
    </row>
    <row r="18" spans="1:29" s="163" customFormat="1">
      <c r="A18" s="90" t="str">
        <f>cobros!A15</f>
        <v xml:space="preserve">        Subvenciones</v>
      </c>
      <c r="B18" s="92">
        <f>cobros!B15</f>
        <v>0</v>
      </c>
      <c r="C18" s="92">
        <f>cobros!C15</f>
        <v>0</v>
      </c>
      <c r="D18" s="92">
        <f>cobros!D15</f>
        <v>0</v>
      </c>
      <c r="E18" s="92">
        <f>cobros!E15</f>
        <v>0</v>
      </c>
      <c r="F18" s="92">
        <f>cobros!F15</f>
        <v>0</v>
      </c>
      <c r="G18" s="92">
        <f>cobros!G15</f>
        <v>0</v>
      </c>
      <c r="H18" s="92">
        <f>cobros!H15</f>
        <v>0</v>
      </c>
      <c r="I18" s="92">
        <f>cobros!I15</f>
        <v>0</v>
      </c>
      <c r="J18" s="92">
        <f>cobros!J15</f>
        <v>0</v>
      </c>
      <c r="K18" s="92">
        <f>cobros!K15</f>
        <v>0</v>
      </c>
      <c r="L18" s="92">
        <f>cobros!L15</f>
        <v>0</v>
      </c>
      <c r="M18" s="92">
        <f>cobros!M15</f>
        <v>0</v>
      </c>
      <c r="N18" s="92">
        <f>cobros!N15</f>
        <v>0</v>
      </c>
      <c r="O18" s="92">
        <f>cobros!O15</f>
        <v>0</v>
      </c>
      <c r="P18" s="92">
        <f>cobros!P15</f>
        <v>0</v>
      </c>
      <c r="Q18" s="92">
        <f>cobros!Q15</f>
        <v>0</v>
      </c>
      <c r="R18" s="92">
        <f>cobros!R15</f>
        <v>0</v>
      </c>
      <c r="S18" s="92">
        <f>cobros!S15</f>
        <v>0</v>
      </c>
      <c r="T18" s="92">
        <f>cobros!T15</f>
        <v>0</v>
      </c>
      <c r="U18" s="92">
        <f>cobros!U15</f>
        <v>0</v>
      </c>
      <c r="V18" s="92">
        <f>cobros!V15</f>
        <v>0</v>
      </c>
      <c r="W18" s="92">
        <f>cobros!W15</f>
        <v>0</v>
      </c>
      <c r="X18" s="92">
        <f>cobros!X15</f>
        <v>0</v>
      </c>
      <c r="Y18" s="25">
        <f>cobros!Y15</f>
        <v>0</v>
      </c>
      <c r="Z18" s="159"/>
      <c r="AA18" s="84" t="str">
        <f>cobros!AA15</f>
        <v xml:space="preserve">     Subvenciones</v>
      </c>
      <c r="AB18" s="25">
        <f>cobros!AB15</f>
        <v>0</v>
      </c>
    </row>
    <row r="19" spans="1:29" s="163" customFormat="1">
      <c r="A19" s="90" t="str">
        <f>cobros!A16</f>
        <v xml:space="preserve">        Aportaciones de capital</v>
      </c>
      <c r="B19" s="92">
        <f>cobros!B16</f>
        <v>0</v>
      </c>
      <c r="C19" s="92">
        <f>cobros!C16</f>
        <v>0</v>
      </c>
      <c r="D19" s="92">
        <f>cobros!D16</f>
        <v>0</v>
      </c>
      <c r="E19" s="92">
        <f>cobros!E16</f>
        <v>0</v>
      </c>
      <c r="F19" s="92">
        <f>cobros!F16</f>
        <v>0</v>
      </c>
      <c r="G19" s="92">
        <f>cobros!G16</f>
        <v>0</v>
      </c>
      <c r="H19" s="92">
        <f>cobros!H16</f>
        <v>0</v>
      </c>
      <c r="I19" s="92">
        <f>cobros!I16</f>
        <v>0</v>
      </c>
      <c r="J19" s="92">
        <f>cobros!J16</f>
        <v>0</v>
      </c>
      <c r="K19" s="92">
        <f>cobros!K16</f>
        <v>0</v>
      </c>
      <c r="L19" s="92">
        <f>cobros!L16</f>
        <v>0</v>
      </c>
      <c r="M19" s="92">
        <f>cobros!M16</f>
        <v>0</v>
      </c>
      <c r="N19" s="92">
        <f>cobros!N16</f>
        <v>0</v>
      </c>
      <c r="O19" s="92">
        <f>cobros!O16</f>
        <v>0</v>
      </c>
      <c r="P19" s="92">
        <f>cobros!P16</f>
        <v>0</v>
      </c>
      <c r="Q19" s="92">
        <f>cobros!Q16</f>
        <v>0</v>
      </c>
      <c r="R19" s="92">
        <f>cobros!R16</f>
        <v>0</v>
      </c>
      <c r="S19" s="92">
        <f>cobros!S16</f>
        <v>0</v>
      </c>
      <c r="T19" s="92">
        <f>cobros!T16</f>
        <v>0</v>
      </c>
      <c r="U19" s="92">
        <f>cobros!U16</f>
        <v>0</v>
      </c>
      <c r="V19" s="92">
        <f>cobros!V16</f>
        <v>0</v>
      </c>
      <c r="W19" s="92">
        <f>cobros!W16</f>
        <v>0</v>
      </c>
      <c r="X19" s="92">
        <f>cobros!X16</f>
        <v>0</v>
      </c>
      <c r="Y19" s="25">
        <f>cobros!Y16</f>
        <v>0</v>
      </c>
      <c r="Z19" s="159"/>
      <c r="AA19" s="84" t="str">
        <f>cobros!AA16</f>
        <v xml:space="preserve">     Aportaciones de capital</v>
      </c>
      <c r="AB19" s="25">
        <f>cobros!AB16</f>
        <v>0</v>
      </c>
    </row>
    <row r="20" spans="1:29" s="163" customFormat="1">
      <c r="A20" s="90" t="str">
        <f>cobros!A17</f>
        <v xml:space="preserve">        Otros cobros</v>
      </c>
      <c r="B20" s="92">
        <f>cobros!B17</f>
        <v>0</v>
      </c>
      <c r="C20" s="92">
        <f>cobros!C17</f>
        <v>0</v>
      </c>
      <c r="D20" s="92">
        <f>cobros!D17</f>
        <v>0</v>
      </c>
      <c r="E20" s="92">
        <f>cobros!E17</f>
        <v>0</v>
      </c>
      <c r="F20" s="92">
        <f>cobros!F17</f>
        <v>0</v>
      </c>
      <c r="G20" s="92">
        <f>cobros!G17</f>
        <v>0</v>
      </c>
      <c r="H20" s="92">
        <f>cobros!H17</f>
        <v>0</v>
      </c>
      <c r="I20" s="92">
        <f>cobros!I17</f>
        <v>0</v>
      </c>
      <c r="J20" s="92">
        <f>cobros!J17</f>
        <v>0</v>
      </c>
      <c r="K20" s="92">
        <f>cobros!K17</f>
        <v>0</v>
      </c>
      <c r="L20" s="92">
        <f>cobros!L17</f>
        <v>0</v>
      </c>
      <c r="M20" s="92">
        <f>cobros!M17</f>
        <v>0</v>
      </c>
      <c r="N20" s="92">
        <f>cobros!N17</f>
        <v>0</v>
      </c>
      <c r="O20" s="92">
        <f>cobros!O17</f>
        <v>0</v>
      </c>
      <c r="P20" s="92">
        <f>cobros!P17</f>
        <v>0</v>
      </c>
      <c r="Q20" s="92">
        <f>cobros!Q17</f>
        <v>0</v>
      </c>
      <c r="R20" s="92">
        <f>cobros!R17</f>
        <v>0</v>
      </c>
      <c r="S20" s="92">
        <f>cobros!S17</f>
        <v>0</v>
      </c>
      <c r="T20" s="92">
        <f>cobros!T17</f>
        <v>0</v>
      </c>
      <c r="U20" s="92">
        <f>cobros!U17</f>
        <v>0</v>
      </c>
      <c r="V20" s="92">
        <f>cobros!V17</f>
        <v>0</v>
      </c>
      <c r="W20" s="92">
        <f>cobros!W17</f>
        <v>0</v>
      </c>
      <c r="X20" s="92">
        <f>cobros!X17</f>
        <v>0</v>
      </c>
      <c r="Y20" s="25">
        <f>cobros!Y17</f>
        <v>0</v>
      </c>
      <c r="Z20" s="159"/>
      <c r="AA20" s="84" t="str">
        <f>cobros!AA17</f>
        <v xml:space="preserve">     Otros cobros</v>
      </c>
      <c r="AB20" s="25">
        <f>cobros!AB17</f>
        <v>0</v>
      </c>
    </row>
    <row r="21" spans="1:29" s="163" customFormat="1">
      <c r="A21" s="90" t="str">
        <f>cobros!A18</f>
        <v xml:space="preserve">        IVA repercutido</v>
      </c>
      <c r="B21" s="92">
        <f>cobros!B18</f>
        <v>0</v>
      </c>
      <c r="C21" s="92">
        <f>cobros!C18</f>
        <v>0</v>
      </c>
      <c r="D21" s="92">
        <f>cobros!D18</f>
        <v>0</v>
      </c>
      <c r="E21" s="92">
        <f>cobros!E18</f>
        <v>0</v>
      </c>
      <c r="F21" s="92">
        <f>cobros!F18</f>
        <v>0</v>
      </c>
      <c r="G21" s="92">
        <f>cobros!G18</f>
        <v>0</v>
      </c>
      <c r="H21" s="92">
        <f>cobros!H18</f>
        <v>0</v>
      </c>
      <c r="I21" s="92">
        <f>cobros!I18</f>
        <v>0</v>
      </c>
      <c r="J21" s="92">
        <f>cobros!J18</f>
        <v>0</v>
      </c>
      <c r="K21" s="92">
        <f>cobros!K18</f>
        <v>0</v>
      </c>
      <c r="L21" s="92">
        <f>cobros!L18</f>
        <v>0</v>
      </c>
      <c r="M21" s="92">
        <f>cobros!M18</f>
        <v>0</v>
      </c>
      <c r="N21" s="92">
        <f>cobros!N18</f>
        <v>0</v>
      </c>
      <c r="O21" s="92">
        <f>cobros!O18</f>
        <v>0</v>
      </c>
      <c r="P21" s="92">
        <f>cobros!P18</f>
        <v>0</v>
      </c>
      <c r="Q21" s="92">
        <f>cobros!Q18</f>
        <v>0</v>
      </c>
      <c r="R21" s="92">
        <f>cobros!R18</f>
        <v>0</v>
      </c>
      <c r="S21" s="92">
        <f>cobros!S18</f>
        <v>0</v>
      </c>
      <c r="T21" s="92">
        <f>cobros!T18</f>
        <v>0</v>
      </c>
      <c r="U21" s="92">
        <f>cobros!U18</f>
        <v>0</v>
      </c>
      <c r="V21" s="92">
        <f>cobros!V18</f>
        <v>0</v>
      </c>
      <c r="W21" s="92">
        <f>cobros!W18</f>
        <v>0</v>
      </c>
      <c r="X21" s="92">
        <f>cobros!X18</f>
        <v>0</v>
      </c>
      <c r="Y21" s="25">
        <f>cobros!Y18</f>
        <v>0</v>
      </c>
      <c r="Z21" s="18"/>
      <c r="AA21" s="84" t="str">
        <f>cobros!AA18</f>
        <v xml:space="preserve">     IVA repercutido</v>
      </c>
      <c r="AB21" s="25">
        <f>cobros!AB18</f>
        <v>0</v>
      </c>
    </row>
    <row r="22" spans="1:29" s="165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167"/>
      <c r="AA22" s="61"/>
      <c r="AB22" s="168"/>
    </row>
    <row r="23" spans="1:29" s="169" customFormat="1" ht="15">
      <c r="A23" s="63" t="str">
        <f>cobros!A20</f>
        <v>TOTAL COBROS</v>
      </c>
      <c r="B23" s="62">
        <f>cobros!B20</f>
        <v>0</v>
      </c>
      <c r="C23" s="63">
        <f>cobros!C20</f>
        <v>0</v>
      </c>
      <c r="D23" s="63">
        <f>cobros!D20</f>
        <v>0</v>
      </c>
      <c r="E23" s="62">
        <f>cobros!E20</f>
        <v>0</v>
      </c>
      <c r="F23" s="63">
        <f>cobros!F20</f>
        <v>0</v>
      </c>
      <c r="G23" s="63">
        <f>cobros!G20</f>
        <v>0</v>
      </c>
      <c r="H23" s="62">
        <f>cobros!H20</f>
        <v>0</v>
      </c>
      <c r="I23" s="62">
        <f>cobros!I20</f>
        <v>0</v>
      </c>
      <c r="J23" s="62">
        <f>cobros!J20</f>
        <v>0</v>
      </c>
      <c r="K23" s="62">
        <f>cobros!K20</f>
        <v>0</v>
      </c>
      <c r="L23" s="62">
        <f>cobros!L20</f>
        <v>0</v>
      </c>
      <c r="M23" s="62">
        <f>cobros!M20</f>
        <v>0</v>
      </c>
      <c r="N23" s="62">
        <f>cobros!N20</f>
        <v>0</v>
      </c>
      <c r="O23" s="62">
        <f>cobros!O20</f>
        <v>0</v>
      </c>
      <c r="P23" s="62">
        <f>cobros!P20</f>
        <v>0</v>
      </c>
      <c r="Q23" s="62">
        <f>cobros!Q20</f>
        <v>0</v>
      </c>
      <c r="R23" s="62">
        <f>cobros!R20</f>
        <v>0</v>
      </c>
      <c r="S23" s="62">
        <f>cobros!S20</f>
        <v>0</v>
      </c>
      <c r="T23" s="62">
        <f>cobros!T20</f>
        <v>0</v>
      </c>
      <c r="U23" s="62">
        <f>cobros!U20</f>
        <v>0</v>
      </c>
      <c r="V23" s="62">
        <f>cobros!V20</f>
        <v>0</v>
      </c>
      <c r="W23" s="62">
        <f>cobros!W20</f>
        <v>0</v>
      </c>
      <c r="X23" s="62">
        <f>cobros!X20</f>
        <v>0</v>
      </c>
      <c r="Y23" s="62">
        <f>cobros!Y20</f>
        <v>0</v>
      </c>
      <c r="Z23" s="64"/>
      <c r="AA23" s="65" t="str">
        <f>cobros!AA20</f>
        <v>TOTAL COBROS</v>
      </c>
      <c r="AB23" s="62">
        <f>cobros!AB20</f>
        <v>0</v>
      </c>
    </row>
    <row r="24" spans="1:29" s="163" customFormat="1" ht="12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2"/>
      <c r="AA24" s="1"/>
      <c r="AB24" s="1"/>
    </row>
    <row r="25" spans="1:29" s="163" customFormat="1" thickBot="1">
      <c r="A25" s="173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2"/>
      <c r="AA25" s="1"/>
      <c r="AB25" s="1"/>
    </row>
    <row r="26" spans="1:29" s="175" customFormat="1" ht="15.75" thickBot="1">
      <c r="A26" s="174" t="s">
        <v>5</v>
      </c>
      <c r="B26" s="267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9"/>
    </row>
    <row r="27" spans="1:29" s="163" customFormat="1" ht="15">
      <c r="A27" s="150"/>
      <c r="B27" s="151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76"/>
      <c r="AA27" s="152"/>
      <c r="AB27" s="152"/>
    </row>
    <row r="28" spans="1:29" s="163" customFormat="1">
      <c r="A28" s="55" t="str">
        <f>pagos!A8</f>
        <v>PAGOS EXPLOTACIÓN</v>
      </c>
      <c r="B28" s="26">
        <f>pagos!B8</f>
        <v>0</v>
      </c>
      <c r="C28" s="26">
        <f>pagos!C8</f>
        <v>0</v>
      </c>
      <c r="D28" s="26">
        <f>pagos!D8</f>
        <v>0</v>
      </c>
      <c r="E28" s="26">
        <f>pagos!E8</f>
        <v>0</v>
      </c>
      <c r="F28" s="26">
        <f>pagos!F8</f>
        <v>0</v>
      </c>
      <c r="G28" s="26">
        <f>pagos!G8</f>
        <v>0</v>
      </c>
      <c r="H28" s="26">
        <f>pagos!H8</f>
        <v>0</v>
      </c>
      <c r="I28" s="26">
        <f>pagos!I8</f>
        <v>0</v>
      </c>
      <c r="J28" s="26">
        <f>pagos!J8</f>
        <v>0</v>
      </c>
      <c r="K28" s="26">
        <f>pagos!K8</f>
        <v>0</v>
      </c>
      <c r="L28" s="26">
        <f>pagos!L8</f>
        <v>0</v>
      </c>
      <c r="M28" s="26">
        <f>pagos!M8</f>
        <v>0</v>
      </c>
      <c r="N28" s="26">
        <f>pagos!N8</f>
        <v>0</v>
      </c>
      <c r="O28" s="26">
        <f>pagos!O8</f>
        <v>0</v>
      </c>
      <c r="P28" s="26">
        <f>pagos!P8</f>
        <v>0</v>
      </c>
      <c r="Q28" s="26">
        <f>pagos!Q8</f>
        <v>0</v>
      </c>
      <c r="R28" s="26">
        <f>pagos!R8</f>
        <v>0</v>
      </c>
      <c r="S28" s="26">
        <f>pagos!S8</f>
        <v>0</v>
      </c>
      <c r="T28" s="26">
        <f>pagos!T8</f>
        <v>0</v>
      </c>
      <c r="U28" s="26">
        <f>pagos!U8</f>
        <v>0</v>
      </c>
      <c r="V28" s="26">
        <f>pagos!V8</f>
        <v>0</v>
      </c>
      <c r="W28" s="26">
        <f>pagos!W8</f>
        <v>0</v>
      </c>
      <c r="X28" s="26">
        <f>pagos!X8</f>
        <v>0</v>
      </c>
      <c r="Y28" s="26">
        <f>pagos!Y8</f>
        <v>0</v>
      </c>
      <c r="Z28" s="177"/>
      <c r="AA28" s="55" t="str">
        <f>pagos!AA8</f>
        <v>TOTAL PAGOS EXPLOTACIÓN</v>
      </c>
      <c r="AB28" s="80">
        <f>pagos!AB8</f>
        <v>0</v>
      </c>
      <c r="AC28" s="162"/>
    </row>
    <row r="29" spans="1:29" s="163" customFormat="1">
      <c r="A29" s="81" t="str">
        <f>pagos!A9</f>
        <v xml:space="preserve">   Aprovisionamiento</v>
      </c>
      <c r="B29" s="82">
        <f>pagos!B9</f>
        <v>0</v>
      </c>
      <c r="C29" s="82">
        <f>pagos!C9</f>
        <v>0</v>
      </c>
      <c r="D29" s="82">
        <f>pagos!D9</f>
        <v>0</v>
      </c>
      <c r="E29" s="82">
        <f>pagos!E9</f>
        <v>0</v>
      </c>
      <c r="F29" s="82">
        <f>pagos!F9</f>
        <v>0</v>
      </c>
      <c r="G29" s="82">
        <f>pagos!G9</f>
        <v>0</v>
      </c>
      <c r="H29" s="82">
        <f>pagos!H9</f>
        <v>0</v>
      </c>
      <c r="I29" s="82">
        <f>pagos!I9</f>
        <v>0</v>
      </c>
      <c r="J29" s="82">
        <f>pagos!J9</f>
        <v>0</v>
      </c>
      <c r="K29" s="82">
        <f>pagos!K9</f>
        <v>0</v>
      </c>
      <c r="L29" s="82">
        <f>pagos!L9</f>
        <v>0</v>
      </c>
      <c r="M29" s="82">
        <f>pagos!M9</f>
        <v>0</v>
      </c>
      <c r="N29" s="82">
        <f>pagos!N9</f>
        <v>0</v>
      </c>
      <c r="O29" s="82">
        <f>pagos!O9</f>
        <v>0</v>
      </c>
      <c r="P29" s="82">
        <f>pagos!P9</f>
        <v>0</v>
      </c>
      <c r="Q29" s="82">
        <f>pagos!Q9</f>
        <v>0</v>
      </c>
      <c r="R29" s="82">
        <f>pagos!R9</f>
        <v>0</v>
      </c>
      <c r="S29" s="82">
        <f>pagos!S9</f>
        <v>0</v>
      </c>
      <c r="T29" s="82">
        <f>pagos!T9</f>
        <v>0</v>
      </c>
      <c r="U29" s="82">
        <f>pagos!U9</f>
        <v>0</v>
      </c>
      <c r="V29" s="82">
        <f>pagos!V9</f>
        <v>0</v>
      </c>
      <c r="W29" s="82">
        <f>pagos!W9</f>
        <v>0</v>
      </c>
      <c r="X29" s="82">
        <f>pagos!X9</f>
        <v>0</v>
      </c>
      <c r="Y29" s="83">
        <f>pagos!Y9</f>
        <v>0</v>
      </c>
      <c r="Z29" s="177"/>
      <c r="AA29" s="81" t="str">
        <f>pagos!AA9</f>
        <v xml:space="preserve">   Aprovisionamiento</v>
      </c>
      <c r="AB29" s="83">
        <f>pagos!AB9</f>
        <v>0</v>
      </c>
    </row>
    <row r="30" spans="1:29" s="165" customFormat="1">
      <c r="A30" s="90" t="str">
        <f>pagos!A10</f>
        <v xml:space="preserve">        Pagos por compras y/o aprovisionamientos</v>
      </c>
      <c r="B30" s="178">
        <f>pagos!B10</f>
        <v>0</v>
      </c>
      <c r="C30" s="178">
        <f>pagos!C10</f>
        <v>0</v>
      </c>
      <c r="D30" s="178">
        <f>pagos!D10</f>
        <v>0</v>
      </c>
      <c r="E30" s="178">
        <f>pagos!E10</f>
        <v>0</v>
      </c>
      <c r="F30" s="178">
        <f>pagos!F10</f>
        <v>0</v>
      </c>
      <c r="G30" s="178">
        <f>pagos!G10</f>
        <v>0</v>
      </c>
      <c r="H30" s="178">
        <f>pagos!H10</f>
        <v>0</v>
      </c>
      <c r="I30" s="178">
        <f>pagos!I10</f>
        <v>0</v>
      </c>
      <c r="J30" s="178">
        <f>pagos!J10</f>
        <v>0</v>
      </c>
      <c r="K30" s="178">
        <f>pagos!K10</f>
        <v>0</v>
      </c>
      <c r="L30" s="178">
        <f>pagos!L10</f>
        <v>0</v>
      </c>
      <c r="M30" s="178">
        <f>pagos!M10</f>
        <v>0</v>
      </c>
      <c r="N30" s="178">
        <f>pagos!N10</f>
        <v>0</v>
      </c>
      <c r="O30" s="178">
        <f>pagos!O10</f>
        <v>0</v>
      </c>
      <c r="P30" s="178">
        <f>pagos!P10</f>
        <v>0</v>
      </c>
      <c r="Q30" s="178">
        <f>pagos!Q10</f>
        <v>0</v>
      </c>
      <c r="R30" s="178">
        <f>pagos!R10</f>
        <v>0</v>
      </c>
      <c r="S30" s="178">
        <f>pagos!S10</f>
        <v>0</v>
      </c>
      <c r="T30" s="178">
        <f>pagos!T10</f>
        <v>0</v>
      </c>
      <c r="U30" s="178">
        <f>pagos!U10</f>
        <v>0</v>
      </c>
      <c r="V30" s="178">
        <f>pagos!V10</f>
        <v>0</v>
      </c>
      <c r="W30" s="178">
        <f>pagos!W10</f>
        <v>0</v>
      </c>
      <c r="X30" s="178">
        <f>pagos!X10</f>
        <v>0</v>
      </c>
      <c r="Y30" s="179">
        <f>pagos!Y10</f>
        <v>0</v>
      </c>
      <c r="Z30" s="180"/>
      <c r="AA30" s="84" t="str">
        <f>pagos!AA10</f>
        <v xml:space="preserve">        Pagos por compras y/o aprovisionamientos</v>
      </c>
      <c r="AB30" s="25">
        <f>pagos!AB10</f>
        <v>0</v>
      </c>
    </row>
    <row r="31" spans="1:29" s="163" customFormat="1">
      <c r="A31" s="90" t="str">
        <f>pagos!A11</f>
        <v xml:space="preserve">        Pagos por otros costes variables</v>
      </c>
      <c r="B31" s="178">
        <f>pagos!B11</f>
        <v>0</v>
      </c>
      <c r="C31" s="178">
        <f>pagos!C11</f>
        <v>0</v>
      </c>
      <c r="D31" s="178">
        <f>pagos!D11</f>
        <v>0</v>
      </c>
      <c r="E31" s="178">
        <f>pagos!E11</f>
        <v>0</v>
      </c>
      <c r="F31" s="178">
        <f>pagos!F11</f>
        <v>0</v>
      </c>
      <c r="G31" s="178">
        <f>pagos!G11</f>
        <v>0</v>
      </c>
      <c r="H31" s="178">
        <f>pagos!H11</f>
        <v>0</v>
      </c>
      <c r="I31" s="178">
        <f>pagos!I11</f>
        <v>0</v>
      </c>
      <c r="J31" s="178">
        <f>pagos!J11</f>
        <v>0</v>
      </c>
      <c r="K31" s="178">
        <f>pagos!K11</f>
        <v>0</v>
      </c>
      <c r="L31" s="178">
        <f>pagos!L11</f>
        <v>0</v>
      </c>
      <c r="M31" s="178">
        <f>pagos!M11</f>
        <v>0</v>
      </c>
      <c r="N31" s="178">
        <f>pagos!N11</f>
        <v>0</v>
      </c>
      <c r="O31" s="178">
        <f>pagos!O11</f>
        <v>0</v>
      </c>
      <c r="P31" s="178">
        <f>pagos!P11</f>
        <v>0</v>
      </c>
      <c r="Q31" s="178">
        <f>pagos!Q11</f>
        <v>0</v>
      </c>
      <c r="R31" s="178">
        <f>pagos!R11</f>
        <v>0</v>
      </c>
      <c r="S31" s="178">
        <f>pagos!S11</f>
        <v>0</v>
      </c>
      <c r="T31" s="178">
        <f>pagos!T11</f>
        <v>0</v>
      </c>
      <c r="U31" s="178">
        <f>pagos!U11</f>
        <v>0</v>
      </c>
      <c r="V31" s="178">
        <f>pagos!V11</f>
        <v>0</v>
      </c>
      <c r="W31" s="178">
        <f>pagos!W11</f>
        <v>0</v>
      </c>
      <c r="X31" s="178">
        <f>pagos!X11</f>
        <v>0</v>
      </c>
      <c r="Y31" s="179">
        <f>pagos!Y11</f>
        <v>0</v>
      </c>
      <c r="Z31" s="177"/>
      <c r="AA31" s="84" t="str">
        <f>pagos!AA11</f>
        <v xml:space="preserve">        Pagos por otros costes variables</v>
      </c>
      <c r="AB31" s="25">
        <f>pagos!AB11</f>
        <v>0</v>
      </c>
    </row>
    <row r="32" spans="1:29" s="163" customFormat="1">
      <c r="A32" s="90" t="str">
        <f>pagos!A12</f>
        <v xml:space="preserve">        Arrendamientos y cánones</v>
      </c>
      <c r="B32" s="178">
        <f>pagos!B12</f>
        <v>0</v>
      </c>
      <c r="C32" s="178">
        <f>pagos!C12</f>
        <v>0</v>
      </c>
      <c r="D32" s="178">
        <f>pagos!D12</f>
        <v>0</v>
      </c>
      <c r="E32" s="178">
        <f>pagos!E12</f>
        <v>0</v>
      </c>
      <c r="F32" s="178">
        <f>pagos!F12</f>
        <v>0</v>
      </c>
      <c r="G32" s="178">
        <f>pagos!G12</f>
        <v>0</v>
      </c>
      <c r="H32" s="178">
        <f>pagos!H12</f>
        <v>0</v>
      </c>
      <c r="I32" s="178">
        <f>pagos!I12</f>
        <v>0</v>
      </c>
      <c r="J32" s="178">
        <f>pagos!J12</f>
        <v>0</v>
      </c>
      <c r="K32" s="178">
        <f>pagos!K12</f>
        <v>0</v>
      </c>
      <c r="L32" s="178">
        <f>pagos!L12</f>
        <v>0</v>
      </c>
      <c r="M32" s="178">
        <f>pagos!M12</f>
        <v>0</v>
      </c>
      <c r="N32" s="178">
        <f>pagos!N12</f>
        <v>0</v>
      </c>
      <c r="O32" s="178">
        <f>pagos!O12</f>
        <v>0</v>
      </c>
      <c r="P32" s="178">
        <f>pagos!P12</f>
        <v>0</v>
      </c>
      <c r="Q32" s="178">
        <f>pagos!Q12</f>
        <v>0</v>
      </c>
      <c r="R32" s="178">
        <f>pagos!R12</f>
        <v>0</v>
      </c>
      <c r="S32" s="178">
        <f>pagos!S12</f>
        <v>0</v>
      </c>
      <c r="T32" s="178">
        <f>pagos!T12</f>
        <v>0</v>
      </c>
      <c r="U32" s="178">
        <f>pagos!U12</f>
        <v>0</v>
      </c>
      <c r="V32" s="178">
        <f>pagos!V12</f>
        <v>0</v>
      </c>
      <c r="W32" s="178">
        <f>pagos!W12</f>
        <v>0</v>
      </c>
      <c r="X32" s="178">
        <f>pagos!X12</f>
        <v>0</v>
      </c>
      <c r="Y32" s="179">
        <f>pagos!Y12</f>
        <v>0</v>
      </c>
      <c r="Z32" s="177"/>
      <c r="AA32" s="84" t="str">
        <f>pagos!AA12</f>
        <v xml:space="preserve">        Arrendamientos y cánones</v>
      </c>
      <c r="AB32" s="25">
        <f>pagos!AB12</f>
        <v>0</v>
      </c>
    </row>
    <row r="33" spans="1:28" s="163" customFormat="1">
      <c r="A33" s="89" t="str">
        <f>pagos!A13</f>
        <v xml:space="preserve">   Personal</v>
      </c>
      <c r="B33" s="82">
        <f>pagos!B13</f>
        <v>0</v>
      </c>
      <c r="C33" s="82">
        <f>pagos!C13</f>
        <v>0</v>
      </c>
      <c r="D33" s="82">
        <f>pagos!D13</f>
        <v>0</v>
      </c>
      <c r="E33" s="82">
        <f>pagos!E13</f>
        <v>0</v>
      </c>
      <c r="F33" s="82">
        <f>pagos!F13</f>
        <v>0</v>
      </c>
      <c r="G33" s="82">
        <f>pagos!G13</f>
        <v>0</v>
      </c>
      <c r="H33" s="82">
        <f>pagos!H13</f>
        <v>0</v>
      </c>
      <c r="I33" s="82">
        <f>pagos!I13</f>
        <v>0</v>
      </c>
      <c r="J33" s="82">
        <f>pagos!J13</f>
        <v>0</v>
      </c>
      <c r="K33" s="82">
        <f>pagos!K13</f>
        <v>0</v>
      </c>
      <c r="L33" s="82">
        <f>pagos!L13</f>
        <v>0</v>
      </c>
      <c r="M33" s="82">
        <f>pagos!M13</f>
        <v>0</v>
      </c>
      <c r="N33" s="82">
        <f>pagos!N13</f>
        <v>0</v>
      </c>
      <c r="O33" s="82">
        <f>pagos!O13</f>
        <v>0</v>
      </c>
      <c r="P33" s="82">
        <f>pagos!P13</f>
        <v>0</v>
      </c>
      <c r="Q33" s="82">
        <f>pagos!Q13</f>
        <v>0</v>
      </c>
      <c r="R33" s="82">
        <f>pagos!R13</f>
        <v>0</v>
      </c>
      <c r="S33" s="82">
        <f>pagos!S13</f>
        <v>0</v>
      </c>
      <c r="T33" s="82">
        <f>pagos!T13</f>
        <v>0</v>
      </c>
      <c r="U33" s="82">
        <f>pagos!U13</f>
        <v>0</v>
      </c>
      <c r="V33" s="82">
        <f>pagos!V13</f>
        <v>0</v>
      </c>
      <c r="W33" s="82">
        <f>pagos!W13</f>
        <v>0</v>
      </c>
      <c r="X33" s="82">
        <f>pagos!X13</f>
        <v>0</v>
      </c>
      <c r="Y33" s="83">
        <f>pagos!Y13</f>
        <v>0</v>
      </c>
      <c r="Z33" s="177"/>
      <c r="AA33" s="81" t="str">
        <f>pagos!AA13</f>
        <v xml:space="preserve">   Personal</v>
      </c>
      <c r="AB33" s="83">
        <f>pagos!AB13</f>
        <v>0</v>
      </c>
    </row>
    <row r="34" spans="1:28" s="163" customFormat="1">
      <c r="A34" s="90" t="str">
        <f>pagos!A14</f>
        <v xml:space="preserve">        Salarios de socios</v>
      </c>
      <c r="B34" s="178">
        <f>pagos!B14</f>
        <v>0</v>
      </c>
      <c r="C34" s="178">
        <f>pagos!C14</f>
        <v>0</v>
      </c>
      <c r="D34" s="178">
        <f>pagos!D14</f>
        <v>0</v>
      </c>
      <c r="E34" s="178">
        <f>pagos!E14</f>
        <v>0</v>
      </c>
      <c r="F34" s="178">
        <f>pagos!F14</f>
        <v>0</v>
      </c>
      <c r="G34" s="178">
        <f>pagos!G14</f>
        <v>0</v>
      </c>
      <c r="H34" s="178">
        <f>pagos!H14</f>
        <v>0</v>
      </c>
      <c r="I34" s="178">
        <f>pagos!I14</f>
        <v>0</v>
      </c>
      <c r="J34" s="178">
        <f>pagos!J14</f>
        <v>0</v>
      </c>
      <c r="K34" s="178">
        <f>pagos!K14</f>
        <v>0</v>
      </c>
      <c r="L34" s="178">
        <f>pagos!L14</f>
        <v>0</v>
      </c>
      <c r="M34" s="178">
        <f>pagos!M14</f>
        <v>0</v>
      </c>
      <c r="N34" s="178">
        <f>pagos!N14</f>
        <v>0</v>
      </c>
      <c r="O34" s="178">
        <f>pagos!O14</f>
        <v>0</v>
      </c>
      <c r="P34" s="178">
        <f>pagos!P14</f>
        <v>0</v>
      </c>
      <c r="Q34" s="178">
        <f>pagos!Q14</f>
        <v>0</v>
      </c>
      <c r="R34" s="178">
        <f>pagos!R14</f>
        <v>0</v>
      </c>
      <c r="S34" s="178">
        <f>pagos!S14</f>
        <v>0</v>
      </c>
      <c r="T34" s="178">
        <f>pagos!T14</f>
        <v>0</v>
      </c>
      <c r="U34" s="178">
        <f>pagos!U14</f>
        <v>0</v>
      </c>
      <c r="V34" s="178">
        <f>pagos!V14</f>
        <v>0</v>
      </c>
      <c r="W34" s="178">
        <f>pagos!W14</f>
        <v>0</v>
      </c>
      <c r="X34" s="178">
        <f>pagos!X14</f>
        <v>0</v>
      </c>
      <c r="Y34" s="179">
        <f>pagos!Y14</f>
        <v>0</v>
      </c>
      <c r="Z34" s="177"/>
      <c r="AA34" s="85" t="str">
        <f>pagos!AA14</f>
        <v xml:space="preserve">        Salarios de socios</v>
      </c>
      <c r="AB34" s="25">
        <f>pagos!AB14</f>
        <v>0</v>
      </c>
    </row>
    <row r="35" spans="1:28" s="163" customFormat="1">
      <c r="A35" s="90" t="str">
        <f>pagos!A15</f>
        <v xml:space="preserve">        Salarios de contratados</v>
      </c>
      <c r="B35" s="178">
        <f>pagos!B15</f>
        <v>0</v>
      </c>
      <c r="C35" s="178">
        <f>pagos!C15</f>
        <v>0</v>
      </c>
      <c r="D35" s="178">
        <f>pagos!D15</f>
        <v>0</v>
      </c>
      <c r="E35" s="178">
        <f>pagos!E15</f>
        <v>0</v>
      </c>
      <c r="F35" s="178">
        <f>pagos!F15</f>
        <v>0</v>
      </c>
      <c r="G35" s="178">
        <f>pagos!G15</f>
        <v>0</v>
      </c>
      <c r="H35" s="178">
        <f>pagos!H15</f>
        <v>0</v>
      </c>
      <c r="I35" s="178">
        <f>pagos!I15</f>
        <v>0</v>
      </c>
      <c r="J35" s="178">
        <f>pagos!J15</f>
        <v>0</v>
      </c>
      <c r="K35" s="178">
        <f>pagos!K15</f>
        <v>0</v>
      </c>
      <c r="L35" s="178">
        <f>pagos!L15</f>
        <v>0</v>
      </c>
      <c r="M35" s="178">
        <f>pagos!M15</f>
        <v>0</v>
      </c>
      <c r="N35" s="178">
        <f>pagos!N15</f>
        <v>0</v>
      </c>
      <c r="O35" s="178">
        <f>pagos!O15</f>
        <v>0</v>
      </c>
      <c r="P35" s="178">
        <f>pagos!P15</f>
        <v>0</v>
      </c>
      <c r="Q35" s="178">
        <f>pagos!Q15</f>
        <v>0</v>
      </c>
      <c r="R35" s="178">
        <f>pagos!R15</f>
        <v>0</v>
      </c>
      <c r="S35" s="178">
        <f>pagos!S15</f>
        <v>0</v>
      </c>
      <c r="T35" s="178">
        <f>pagos!T15</f>
        <v>0</v>
      </c>
      <c r="U35" s="178">
        <f>pagos!U15</f>
        <v>0</v>
      </c>
      <c r="V35" s="178">
        <f>pagos!V15</f>
        <v>0</v>
      </c>
      <c r="W35" s="178">
        <f>pagos!W15</f>
        <v>0</v>
      </c>
      <c r="X35" s="178">
        <f>pagos!X15</f>
        <v>0</v>
      </c>
      <c r="Y35" s="179">
        <f>pagos!Y15</f>
        <v>0</v>
      </c>
      <c r="Z35" s="177"/>
      <c r="AA35" s="84" t="str">
        <f>pagos!AA15</f>
        <v xml:space="preserve">        Salarios de contratados</v>
      </c>
      <c r="AB35" s="25">
        <f>pagos!AB15</f>
        <v>0</v>
      </c>
    </row>
    <row r="36" spans="1:28" s="165" customFormat="1">
      <c r="A36" s="90" t="str">
        <f>pagos!A16</f>
        <v xml:space="preserve">        Seg. Social de socios</v>
      </c>
      <c r="B36" s="178">
        <f>pagos!B16</f>
        <v>0</v>
      </c>
      <c r="C36" s="178">
        <f>pagos!C16</f>
        <v>0</v>
      </c>
      <c r="D36" s="178">
        <f>pagos!D16</f>
        <v>0</v>
      </c>
      <c r="E36" s="178">
        <f>pagos!E16</f>
        <v>0</v>
      </c>
      <c r="F36" s="178">
        <f>pagos!F16</f>
        <v>0</v>
      </c>
      <c r="G36" s="178">
        <f>pagos!G16</f>
        <v>0</v>
      </c>
      <c r="H36" s="178">
        <f>pagos!H16</f>
        <v>0</v>
      </c>
      <c r="I36" s="178">
        <f>pagos!I16</f>
        <v>0</v>
      </c>
      <c r="J36" s="178">
        <f>pagos!J16</f>
        <v>0</v>
      </c>
      <c r="K36" s="178">
        <f>pagos!K16</f>
        <v>0</v>
      </c>
      <c r="L36" s="178">
        <f>pagos!L16</f>
        <v>0</v>
      </c>
      <c r="M36" s="178">
        <f>pagos!M16</f>
        <v>0</v>
      </c>
      <c r="N36" s="178">
        <f>pagos!N16</f>
        <v>0</v>
      </c>
      <c r="O36" s="178">
        <f>pagos!O16</f>
        <v>0</v>
      </c>
      <c r="P36" s="178">
        <f>pagos!P16</f>
        <v>0</v>
      </c>
      <c r="Q36" s="178">
        <f>pagos!Q16</f>
        <v>0</v>
      </c>
      <c r="R36" s="178">
        <f>pagos!R16</f>
        <v>0</v>
      </c>
      <c r="S36" s="178">
        <f>pagos!S16</f>
        <v>0</v>
      </c>
      <c r="T36" s="178">
        <f>pagos!T16</f>
        <v>0</v>
      </c>
      <c r="U36" s="178">
        <f>pagos!U16</f>
        <v>0</v>
      </c>
      <c r="V36" s="178">
        <f>pagos!V16</f>
        <v>0</v>
      </c>
      <c r="W36" s="178">
        <f>pagos!W16</f>
        <v>0</v>
      </c>
      <c r="X36" s="178">
        <f>pagos!X16</f>
        <v>0</v>
      </c>
      <c r="Y36" s="179">
        <f>pagos!Y16</f>
        <v>0</v>
      </c>
      <c r="Z36" s="79"/>
      <c r="AA36" s="84" t="str">
        <f>pagos!AA16</f>
        <v xml:space="preserve">        Seg. Social de socios</v>
      </c>
      <c r="AB36" s="25">
        <f>pagos!AB16</f>
        <v>0</v>
      </c>
    </row>
    <row r="37" spans="1:28" s="163" customFormat="1">
      <c r="A37" s="90" t="str">
        <f>pagos!A17</f>
        <v xml:space="preserve">        Seg. Social de contratados</v>
      </c>
      <c r="B37" s="178">
        <f>pagos!B17</f>
        <v>0</v>
      </c>
      <c r="C37" s="178">
        <f>pagos!C17</f>
        <v>0</v>
      </c>
      <c r="D37" s="178">
        <f>pagos!D17</f>
        <v>0</v>
      </c>
      <c r="E37" s="178">
        <f>pagos!E17</f>
        <v>0</v>
      </c>
      <c r="F37" s="178">
        <f>pagos!F17</f>
        <v>0</v>
      </c>
      <c r="G37" s="178">
        <f>pagos!G17</f>
        <v>0</v>
      </c>
      <c r="H37" s="178">
        <f>pagos!H17</f>
        <v>0</v>
      </c>
      <c r="I37" s="178">
        <f>pagos!I17</f>
        <v>0</v>
      </c>
      <c r="J37" s="178">
        <f>pagos!J17</f>
        <v>0</v>
      </c>
      <c r="K37" s="178">
        <f>pagos!K17</f>
        <v>0</v>
      </c>
      <c r="L37" s="178">
        <f>pagos!L17</f>
        <v>0</v>
      </c>
      <c r="M37" s="178">
        <f>pagos!M17</f>
        <v>0</v>
      </c>
      <c r="N37" s="178">
        <f>pagos!N17</f>
        <v>0</v>
      </c>
      <c r="O37" s="178">
        <f>pagos!O17</f>
        <v>0</v>
      </c>
      <c r="P37" s="178">
        <f>pagos!P17</f>
        <v>0</v>
      </c>
      <c r="Q37" s="178">
        <f>pagos!Q17</f>
        <v>0</v>
      </c>
      <c r="R37" s="178">
        <f>pagos!R17</f>
        <v>0</v>
      </c>
      <c r="S37" s="178">
        <f>pagos!S17</f>
        <v>0</v>
      </c>
      <c r="T37" s="178">
        <f>pagos!T17</f>
        <v>0</v>
      </c>
      <c r="U37" s="178">
        <f>pagos!U17</f>
        <v>0</v>
      </c>
      <c r="V37" s="178">
        <f>pagos!V17</f>
        <v>0</v>
      </c>
      <c r="W37" s="178">
        <f>pagos!W17</f>
        <v>0</v>
      </c>
      <c r="X37" s="178">
        <f>pagos!X17</f>
        <v>0</v>
      </c>
      <c r="Y37" s="179">
        <f>pagos!Y17</f>
        <v>0</v>
      </c>
      <c r="Z37" s="181"/>
      <c r="AA37" s="84" t="str">
        <f>pagos!AA17</f>
        <v xml:space="preserve">        Seg. Social de contratados</v>
      </c>
      <c r="AB37" s="25">
        <f>pagos!AB17</f>
        <v>0</v>
      </c>
    </row>
    <row r="38" spans="1:28" s="163" customFormat="1">
      <c r="A38" s="90" t="str">
        <f>pagos!A18</f>
        <v xml:space="preserve">        I.R.P.F.</v>
      </c>
      <c r="B38" s="178">
        <f>pagos!B18</f>
        <v>0</v>
      </c>
      <c r="C38" s="178">
        <f>pagos!C18</f>
        <v>0</v>
      </c>
      <c r="D38" s="178">
        <f>pagos!D18</f>
        <v>0</v>
      </c>
      <c r="E38" s="178">
        <f>pagos!E18</f>
        <v>0</v>
      </c>
      <c r="F38" s="178">
        <f>pagos!F18</f>
        <v>0</v>
      </c>
      <c r="G38" s="178">
        <f>pagos!G18</f>
        <v>0</v>
      </c>
      <c r="H38" s="178">
        <f>pagos!H18</f>
        <v>0</v>
      </c>
      <c r="I38" s="178">
        <f>pagos!I18</f>
        <v>0</v>
      </c>
      <c r="J38" s="178">
        <f>pagos!J18</f>
        <v>0</v>
      </c>
      <c r="K38" s="178">
        <f>pagos!K18</f>
        <v>0</v>
      </c>
      <c r="L38" s="178">
        <f>pagos!L18</f>
        <v>0</v>
      </c>
      <c r="M38" s="178">
        <f>pagos!M18</f>
        <v>0</v>
      </c>
      <c r="N38" s="178">
        <f>pagos!N18</f>
        <v>0</v>
      </c>
      <c r="O38" s="178">
        <f>pagos!O18</f>
        <v>0</v>
      </c>
      <c r="P38" s="178">
        <f>pagos!P18</f>
        <v>0</v>
      </c>
      <c r="Q38" s="178">
        <f>pagos!Q18</f>
        <v>0</v>
      </c>
      <c r="R38" s="178">
        <f>pagos!R18</f>
        <v>0</v>
      </c>
      <c r="S38" s="178">
        <f>pagos!S18</f>
        <v>0</v>
      </c>
      <c r="T38" s="178">
        <f>pagos!T18</f>
        <v>0</v>
      </c>
      <c r="U38" s="178">
        <f>pagos!U18</f>
        <v>0</v>
      </c>
      <c r="V38" s="178">
        <f>pagos!V18</f>
        <v>0</v>
      </c>
      <c r="W38" s="178">
        <f>pagos!W18</f>
        <v>0</v>
      </c>
      <c r="X38" s="178">
        <f>pagos!X18</f>
        <v>0</v>
      </c>
      <c r="Y38" s="179">
        <f>pagos!Y18</f>
        <v>0</v>
      </c>
      <c r="Z38" s="181"/>
      <c r="AA38" s="84" t="str">
        <f>pagos!AA18</f>
        <v xml:space="preserve">        I.R.P.F.</v>
      </c>
      <c r="AB38" s="25">
        <f>pagos!AB18</f>
        <v>0</v>
      </c>
    </row>
    <row r="39" spans="1:28" s="163" customFormat="1">
      <c r="A39" s="89" t="str">
        <f>pagos!A19</f>
        <v xml:space="preserve">   Comerciales</v>
      </c>
      <c r="B39" s="82">
        <f>pagos!B19</f>
        <v>0</v>
      </c>
      <c r="C39" s="82">
        <f>pagos!C19</f>
        <v>0</v>
      </c>
      <c r="D39" s="82">
        <f>pagos!D19</f>
        <v>0</v>
      </c>
      <c r="E39" s="82">
        <f>pagos!E19</f>
        <v>0</v>
      </c>
      <c r="F39" s="82">
        <f>pagos!F19</f>
        <v>0</v>
      </c>
      <c r="G39" s="82">
        <f>pagos!G19</f>
        <v>0</v>
      </c>
      <c r="H39" s="82">
        <f>pagos!H19</f>
        <v>0</v>
      </c>
      <c r="I39" s="82">
        <f>pagos!I19</f>
        <v>0</v>
      </c>
      <c r="J39" s="82">
        <f>pagos!J19</f>
        <v>0</v>
      </c>
      <c r="K39" s="82">
        <f>pagos!K19</f>
        <v>0</v>
      </c>
      <c r="L39" s="82">
        <f>pagos!L19</f>
        <v>0</v>
      </c>
      <c r="M39" s="82">
        <f>pagos!M19</f>
        <v>0</v>
      </c>
      <c r="N39" s="82">
        <f>pagos!N19</f>
        <v>0</v>
      </c>
      <c r="O39" s="82">
        <f>pagos!O19</f>
        <v>0</v>
      </c>
      <c r="P39" s="82">
        <f>pagos!P19</f>
        <v>0</v>
      </c>
      <c r="Q39" s="82">
        <f>pagos!Q19</f>
        <v>0</v>
      </c>
      <c r="R39" s="82">
        <f>pagos!R19</f>
        <v>0</v>
      </c>
      <c r="S39" s="82">
        <f>pagos!S19</f>
        <v>0</v>
      </c>
      <c r="T39" s="82">
        <f>pagos!T19</f>
        <v>0</v>
      </c>
      <c r="U39" s="82">
        <f>pagos!U19</f>
        <v>0</v>
      </c>
      <c r="V39" s="82">
        <f>pagos!V19</f>
        <v>0</v>
      </c>
      <c r="W39" s="82">
        <f>pagos!W19</f>
        <v>0</v>
      </c>
      <c r="X39" s="82">
        <f>pagos!X19</f>
        <v>0</v>
      </c>
      <c r="Y39" s="83">
        <f>pagos!Y19</f>
        <v>0</v>
      </c>
      <c r="Z39" s="181"/>
      <c r="AA39" s="81" t="str">
        <f>pagos!AA19</f>
        <v xml:space="preserve">   Comerciales</v>
      </c>
      <c r="AB39" s="83">
        <f>pagos!AB19</f>
        <v>0</v>
      </c>
    </row>
    <row r="40" spans="1:28" s="165" customFormat="1">
      <c r="A40" s="90" t="str">
        <f>pagos!A20</f>
        <v xml:space="preserve">        Transporte aprovisionamiento </v>
      </c>
      <c r="B40" s="178">
        <f>pagos!B20</f>
        <v>0</v>
      </c>
      <c r="C40" s="178">
        <f>pagos!C20</f>
        <v>0</v>
      </c>
      <c r="D40" s="178">
        <f>pagos!D20</f>
        <v>0</v>
      </c>
      <c r="E40" s="178">
        <f>pagos!E20</f>
        <v>0</v>
      </c>
      <c r="F40" s="178">
        <f>pagos!F20</f>
        <v>0</v>
      </c>
      <c r="G40" s="178">
        <f>pagos!G20</f>
        <v>0</v>
      </c>
      <c r="H40" s="178">
        <f>pagos!H20</f>
        <v>0</v>
      </c>
      <c r="I40" s="178">
        <f>pagos!I20</f>
        <v>0</v>
      </c>
      <c r="J40" s="178">
        <f>pagos!J20</f>
        <v>0</v>
      </c>
      <c r="K40" s="178">
        <f>pagos!K20</f>
        <v>0</v>
      </c>
      <c r="L40" s="178">
        <f>pagos!L20</f>
        <v>0</v>
      </c>
      <c r="M40" s="178">
        <f>pagos!M20</f>
        <v>0</v>
      </c>
      <c r="N40" s="178">
        <f>pagos!N20</f>
        <v>0</v>
      </c>
      <c r="O40" s="178">
        <f>pagos!O20</f>
        <v>0</v>
      </c>
      <c r="P40" s="178">
        <f>pagos!P20</f>
        <v>0</v>
      </c>
      <c r="Q40" s="178">
        <f>pagos!Q20</f>
        <v>0</v>
      </c>
      <c r="R40" s="178">
        <f>pagos!R20</f>
        <v>0</v>
      </c>
      <c r="S40" s="178">
        <f>pagos!S20</f>
        <v>0</v>
      </c>
      <c r="T40" s="178">
        <f>pagos!T20</f>
        <v>0</v>
      </c>
      <c r="U40" s="178">
        <f>pagos!U20</f>
        <v>0</v>
      </c>
      <c r="V40" s="178">
        <f>pagos!V20</f>
        <v>0</v>
      </c>
      <c r="W40" s="178">
        <f>pagos!W20</f>
        <v>0</v>
      </c>
      <c r="X40" s="178">
        <f>pagos!X20</f>
        <v>0</v>
      </c>
      <c r="Y40" s="179">
        <f>pagos!Y20</f>
        <v>0</v>
      </c>
      <c r="Z40" s="79"/>
      <c r="AA40" s="84" t="str">
        <f>pagos!AA20</f>
        <v xml:space="preserve">        Transporte aprovisionamiento </v>
      </c>
      <c r="AB40" s="25">
        <f>pagos!AB20</f>
        <v>0</v>
      </c>
    </row>
    <row r="41" spans="1:28" s="163" customFormat="1">
      <c r="A41" s="90" t="str">
        <f>pagos!A21</f>
        <v xml:space="preserve">        De representación</v>
      </c>
      <c r="B41" s="178">
        <f>pagos!B21</f>
        <v>0</v>
      </c>
      <c r="C41" s="178">
        <f>pagos!C21</f>
        <v>0</v>
      </c>
      <c r="D41" s="178">
        <f>pagos!D21</f>
        <v>0</v>
      </c>
      <c r="E41" s="178">
        <f>pagos!E21</f>
        <v>0</v>
      </c>
      <c r="F41" s="178">
        <f>pagos!F21</f>
        <v>0</v>
      </c>
      <c r="G41" s="178">
        <f>pagos!G21</f>
        <v>0</v>
      </c>
      <c r="H41" s="178">
        <f>pagos!H21</f>
        <v>0</v>
      </c>
      <c r="I41" s="178">
        <f>pagos!I21</f>
        <v>0</v>
      </c>
      <c r="J41" s="178">
        <f>pagos!J21</f>
        <v>0</v>
      </c>
      <c r="K41" s="178">
        <f>pagos!K21</f>
        <v>0</v>
      </c>
      <c r="L41" s="178">
        <f>pagos!L21</f>
        <v>0</v>
      </c>
      <c r="M41" s="178">
        <f>pagos!M21</f>
        <v>0</v>
      </c>
      <c r="N41" s="178">
        <f>pagos!N21</f>
        <v>0</v>
      </c>
      <c r="O41" s="178">
        <f>pagos!O21</f>
        <v>0</v>
      </c>
      <c r="P41" s="178">
        <f>pagos!P21</f>
        <v>0</v>
      </c>
      <c r="Q41" s="178">
        <f>pagos!Q21</f>
        <v>0</v>
      </c>
      <c r="R41" s="178">
        <f>pagos!R21</f>
        <v>0</v>
      </c>
      <c r="S41" s="178">
        <f>pagos!S21</f>
        <v>0</v>
      </c>
      <c r="T41" s="178">
        <f>pagos!T21</f>
        <v>0</v>
      </c>
      <c r="U41" s="178">
        <f>pagos!U21</f>
        <v>0</v>
      </c>
      <c r="V41" s="178">
        <f>pagos!V21</f>
        <v>0</v>
      </c>
      <c r="W41" s="178">
        <f>pagos!W21</f>
        <v>0</v>
      </c>
      <c r="X41" s="178">
        <f>pagos!X21</f>
        <v>0</v>
      </c>
      <c r="Y41" s="179">
        <f>pagos!Y21</f>
        <v>0</v>
      </c>
      <c r="Z41" s="181"/>
      <c r="AA41" s="84" t="str">
        <f>pagos!AA21</f>
        <v xml:space="preserve">        De representación</v>
      </c>
      <c r="AB41" s="25">
        <f>pagos!AB21</f>
        <v>0</v>
      </c>
    </row>
    <row r="42" spans="1:28" s="163" customFormat="1">
      <c r="A42" s="90" t="str">
        <f>pagos!A22</f>
        <v xml:space="preserve">        Publicidad</v>
      </c>
      <c r="B42" s="178">
        <f>pagos!B22</f>
        <v>0</v>
      </c>
      <c r="C42" s="178">
        <f>pagos!C22</f>
        <v>0</v>
      </c>
      <c r="D42" s="178">
        <f>pagos!D22</f>
        <v>0</v>
      </c>
      <c r="E42" s="178">
        <f>pagos!E22</f>
        <v>0</v>
      </c>
      <c r="F42" s="178">
        <f>pagos!F22</f>
        <v>0</v>
      </c>
      <c r="G42" s="178">
        <f>pagos!G22</f>
        <v>0</v>
      </c>
      <c r="H42" s="178">
        <f>pagos!H22</f>
        <v>0</v>
      </c>
      <c r="I42" s="178">
        <f>pagos!I22</f>
        <v>0</v>
      </c>
      <c r="J42" s="178">
        <f>pagos!J22</f>
        <v>0</v>
      </c>
      <c r="K42" s="178">
        <f>pagos!K22</f>
        <v>0</v>
      </c>
      <c r="L42" s="178">
        <f>pagos!L22</f>
        <v>0</v>
      </c>
      <c r="M42" s="178">
        <f>pagos!M22</f>
        <v>0</v>
      </c>
      <c r="N42" s="178">
        <f>pagos!N22</f>
        <v>0</v>
      </c>
      <c r="O42" s="178">
        <f>pagos!O22</f>
        <v>0</v>
      </c>
      <c r="P42" s="178">
        <f>pagos!P22</f>
        <v>0</v>
      </c>
      <c r="Q42" s="178">
        <f>pagos!Q22</f>
        <v>0</v>
      </c>
      <c r="R42" s="178">
        <f>pagos!R22</f>
        <v>0</v>
      </c>
      <c r="S42" s="178">
        <f>pagos!S22</f>
        <v>0</v>
      </c>
      <c r="T42" s="178">
        <f>pagos!T22</f>
        <v>0</v>
      </c>
      <c r="U42" s="178">
        <f>pagos!U22</f>
        <v>0</v>
      </c>
      <c r="V42" s="178">
        <f>pagos!V22</f>
        <v>0</v>
      </c>
      <c r="W42" s="178">
        <f>pagos!W22</f>
        <v>0</v>
      </c>
      <c r="X42" s="178">
        <f>pagos!X22</f>
        <v>0</v>
      </c>
      <c r="Y42" s="179">
        <f>pagos!Y22</f>
        <v>0</v>
      </c>
      <c r="Z42" s="181"/>
      <c r="AA42" s="84" t="str">
        <f>pagos!AA22</f>
        <v xml:space="preserve">        Publicidad</v>
      </c>
      <c r="AB42" s="25">
        <f>pagos!AB22</f>
        <v>0</v>
      </c>
    </row>
    <row r="43" spans="1:28" s="163" customFormat="1">
      <c r="A43" s="89" t="str">
        <f>pagos!A23</f>
        <v xml:space="preserve">   Servicios Externos y Suministros</v>
      </c>
      <c r="B43" s="82">
        <f>pagos!B23</f>
        <v>0</v>
      </c>
      <c r="C43" s="82">
        <f>pagos!C23</f>
        <v>0</v>
      </c>
      <c r="D43" s="82">
        <f>pagos!D23</f>
        <v>0</v>
      </c>
      <c r="E43" s="82">
        <f>pagos!E23</f>
        <v>0</v>
      </c>
      <c r="F43" s="82">
        <f>pagos!F23</f>
        <v>0</v>
      </c>
      <c r="G43" s="82">
        <f>pagos!G23</f>
        <v>0</v>
      </c>
      <c r="H43" s="82">
        <f>pagos!H23</f>
        <v>0</v>
      </c>
      <c r="I43" s="82">
        <f>pagos!I23</f>
        <v>0</v>
      </c>
      <c r="J43" s="82">
        <f>pagos!J23</f>
        <v>0</v>
      </c>
      <c r="K43" s="82">
        <f>pagos!K23</f>
        <v>0</v>
      </c>
      <c r="L43" s="82">
        <f>pagos!L23</f>
        <v>0</v>
      </c>
      <c r="M43" s="82">
        <f>pagos!M23</f>
        <v>0</v>
      </c>
      <c r="N43" s="82">
        <f>pagos!N23</f>
        <v>0</v>
      </c>
      <c r="O43" s="82">
        <f>pagos!O23</f>
        <v>0</v>
      </c>
      <c r="P43" s="82">
        <f>pagos!P23</f>
        <v>0</v>
      </c>
      <c r="Q43" s="82">
        <f>pagos!Q23</f>
        <v>0</v>
      </c>
      <c r="R43" s="82">
        <f>pagos!R23</f>
        <v>0</v>
      </c>
      <c r="S43" s="82">
        <f>pagos!S23</f>
        <v>0</v>
      </c>
      <c r="T43" s="82">
        <f>pagos!T23</f>
        <v>0</v>
      </c>
      <c r="U43" s="82">
        <f>pagos!U23</f>
        <v>0</v>
      </c>
      <c r="V43" s="82">
        <f>pagos!V23</f>
        <v>0</v>
      </c>
      <c r="W43" s="82">
        <f>pagos!W23</f>
        <v>0</v>
      </c>
      <c r="X43" s="82">
        <f>pagos!X23</f>
        <v>0</v>
      </c>
      <c r="Y43" s="83">
        <f>pagos!Y23</f>
        <v>0</v>
      </c>
      <c r="Z43" s="181"/>
      <c r="AA43" s="81" t="str">
        <f>pagos!AA23</f>
        <v xml:space="preserve">   Servicios Externos y Suministros</v>
      </c>
      <c r="AB43" s="83">
        <f>pagos!AB23</f>
        <v>0</v>
      </c>
    </row>
    <row r="44" spans="1:28" s="163" customFormat="1">
      <c r="A44" s="90" t="str">
        <f>pagos!A24</f>
        <v xml:space="preserve">        Reparación y mantenimiento instalaciones</v>
      </c>
      <c r="B44" s="178">
        <f>pagos!B24</f>
        <v>0</v>
      </c>
      <c r="C44" s="178">
        <f>pagos!C24</f>
        <v>0</v>
      </c>
      <c r="D44" s="178">
        <f>pagos!D24</f>
        <v>0</v>
      </c>
      <c r="E44" s="178">
        <f>pagos!E24</f>
        <v>0</v>
      </c>
      <c r="F44" s="178">
        <f>pagos!F24</f>
        <v>0</v>
      </c>
      <c r="G44" s="178">
        <f>pagos!G24</f>
        <v>0</v>
      </c>
      <c r="H44" s="178">
        <f>pagos!H24</f>
        <v>0</v>
      </c>
      <c r="I44" s="178">
        <f>pagos!I24</f>
        <v>0</v>
      </c>
      <c r="J44" s="178">
        <f>pagos!J24</f>
        <v>0</v>
      </c>
      <c r="K44" s="178">
        <f>pagos!K24</f>
        <v>0</v>
      </c>
      <c r="L44" s="178">
        <f>pagos!L24</f>
        <v>0</v>
      </c>
      <c r="M44" s="178">
        <f>pagos!M24</f>
        <v>0</v>
      </c>
      <c r="N44" s="178">
        <f>pagos!N24</f>
        <v>0</v>
      </c>
      <c r="O44" s="178">
        <f>pagos!O24</f>
        <v>0</v>
      </c>
      <c r="P44" s="178">
        <f>pagos!P24</f>
        <v>0</v>
      </c>
      <c r="Q44" s="178">
        <f>pagos!Q24</f>
        <v>0</v>
      </c>
      <c r="R44" s="178">
        <f>pagos!R24</f>
        <v>0</v>
      </c>
      <c r="S44" s="178">
        <f>pagos!S24</f>
        <v>0</v>
      </c>
      <c r="T44" s="178">
        <f>pagos!T24</f>
        <v>0</v>
      </c>
      <c r="U44" s="178">
        <f>pagos!U24</f>
        <v>0</v>
      </c>
      <c r="V44" s="178">
        <f>pagos!V24</f>
        <v>0</v>
      </c>
      <c r="W44" s="178">
        <f>pagos!W24</f>
        <v>0</v>
      </c>
      <c r="X44" s="178">
        <f>pagos!X24</f>
        <v>0</v>
      </c>
      <c r="Y44" s="179">
        <f>pagos!Y24</f>
        <v>0</v>
      </c>
      <c r="Z44" s="181"/>
      <c r="AA44" s="84" t="str">
        <f>pagos!AA24</f>
        <v xml:space="preserve">        Reparación y mantenimiento instalaciones</v>
      </c>
      <c r="AB44" s="25">
        <f>pagos!AB24</f>
        <v>0</v>
      </c>
    </row>
    <row r="45" spans="1:28" s="163" customFormat="1">
      <c r="A45" s="90" t="str">
        <f>pagos!A25</f>
        <v xml:space="preserve">        Reparación y mantenimiento maquinaria</v>
      </c>
      <c r="B45" s="178">
        <f>pagos!B25</f>
        <v>0</v>
      </c>
      <c r="C45" s="178">
        <f>pagos!C25</f>
        <v>0</v>
      </c>
      <c r="D45" s="178">
        <f>pagos!D25</f>
        <v>0</v>
      </c>
      <c r="E45" s="178">
        <f>pagos!E25</f>
        <v>0</v>
      </c>
      <c r="F45" s="178">
        <f>pagos!F25</f>
        <v>0</v>
      </c>
      <c r="G45" s="178">
        <f>pagos!G25</f>
        <v>0</v>
      </c>
      <c r="H45" s="178">
        <f>pagos!H25</f>
        <v>0</v>
      </c>
      <c r="I45" s="178">
        <f>pagos!I25</f>
        <v>0</v>
      </c>
      <c r="J45" s="178">
        <f>pagos!J25</f>
        <v>0</v>
      </c>
      <c r="K45" s="178">
        <f>pagos!K25</f>
        <v>0</v>
      </c>
      <c r="L45" s="178">
        <f>pagos!L25</f>
        <v>0</v>
      </c>
      <c r="M45" s="178">
        <f>pagos!M25</f>
        <v>0</v>
      </c>
      <c r="N45" s="178">
        <f>pagos!N25</f>
        <v>0</v>
      </c>
      <c r="O45" s="178">
        <f>pagos!O25</f>
        <v>0</v>
      </c>
      <c r="P45" s="178">
        <f>pagos!P25</f>
        <v>0</v>
      </c>
      <c r="Q45" s="178">
        <f>pagos!Q25</f>
        <v>0</v>
      </c>
      <c r="R45" s="178">
        <f>pagos!R25</f>
        <v>0</v>
      </c>
      <c r="S45" s="178">
        <f>pagos!S25</f>
        <v>0</v>
      </c>
      <c r="T45" s="178">
        <f>pagos!T25</f>
        <v>0</v>
      </c>
      <c r="U45" s="178">
        <f>pagos!U25</f>
        <v>0</v>
      </c>
      <c r="V45" s="178">
        <f>pagos!V25</f>
        <v>0</v>
      </c>
      <c r="W45" s="178">
        <f>pagos!W25</f>
        <v>0</v>
      </c>
      <c r="X45" s="178">
        <f>pagos!X25</f>
        <v>0</v>
      </c>
      <c r="Y45" s="179">
        <f>pagos!Y25</f>
        <v>0</v>
      </c>
      <c r="Z45" s="181"/>
      <c r="AA45" s="84" t="str">
        <f>pagos!AA25</f>
        <v xml:space="preserve">        Reparación y mantenimiento maquinaria</v>
      </c>
      <c r="AB45" s="25">
        <f>pagos!AB25</f>
        <v>0</v>
      </c>
    </row>
    <row r="46" spans="1:28" s="163" customFormat="1">
      <c r="A46" s="90" t="str">
        <f>pagos!A26</f>
        <v xml:space="preserve">        Reparación y mantenimiento elem. transporte</v>
      </c>
      <c r="B46" s="178">
        <f>pagos!B26</f>
        <v>0</v>
      </c>
      <c r="C46" s="178">
        <f>pagos!C26</f>
        <v>0</v>
      </c>
      <c r="D46" s="178">
        <f>pagos!D26</f>
        <v>0</v>
      </c>
      <c r="E46" s="178">
        <f>pagos!E26</f>
        <v>0</v>
      </c>
      <c r="F46" s="178">
        <f>pagos!F26</f>
        <v>0</v>
      </c>
      <c r="G46" s="178">
        <f>pagos!G26</f>
        <v>0</v>
      </c>
      <c r="H46" s="178">
        <f>pagos!H26</f>
        <v>0</v>
      </c>
      <c r="I46" s="178">
        <f>pagos!I26</f>
        <v>0</v>
      </c>
      <c r="J46" s="178">
        <f>pagos!J26</f>
        <v>0</v>
      </c>
      <c r="K46" s="178">
        <f>pagos!K26</f>
        <v>0</v>
      </c>
      <c r="L46" s="178">
        <f>pagos!L26</f>
        <v>0</v>
      </c>
      <c r="M46" s="178">
        <f>pagos!M26</f>
        <v>0</v>
      </c>
      <c r="N46" s="178">
        <f>pagos!N26</f>
        <v>0</v>
      </c>
      <c r="O46" s="178">
        <f>pagos!O26</f>
        <v>0</v>
      </c>
      <c r="P46" s="178">
        <f>pagos!P26</f>
        <v>0</v>
      </c>
      <c r="Q46" s="178">
        <f>pagos!Q26</f>
        <v>0</v>
      </c>
      <c r="R46" s="178">
        <f>pagos!R26</f>
        <v>0</v>
      </c>
      <c r="S46" s="178">
        <f>pagos!S26</f>
        <v>0</v>
      </c>
      <c r="T46" s="178">
        <f>pagos!T26</f>
        <v>0</v>
      </c>
      <c r="U46" s="178">
        <f>pagos!U26</f>
        <v>0</v>
      </c>
      <c r="V46" s="178">
        <f>pagos!V26</f>
        <v>0</v>
      </c>
      <c r="W46" s="178">
        <f>pagos!W26</f>
        <v>0</v>
      </c>
      <c r="X46" s="178">
        <f>pagos!X26</f>
        <v>0</v>
      </c>
      <c r="Y46" s="179">
        <f>pagos!Y26</f>
        <v>0</v>
      </c>
      <c r="Z46" s="181"/>
      <c r="AA46" s="84" t="str">
        <f>pagos!AA26</f>
        <v xml:space="preserve">        Reparación y mantenimiento elem. transporte</v>
      </c>
      <c r="AB46" s="25">
        <f>pagos!AB26</f>
        <v>0</v>
      </c>
    </row>
    <row r="47" spans="1:28" s="163" customFormat="1">
      <c r="A47" s="90" t="str">
        <f>pagos!A27</f>
        <v xml:space="preserve">        Servicios profesionales independientes</v>
      </c>
      <c r="B47" s="178">
        <f>pagos!B27</f>
        <v>0</v>
      </c>
      <c r="C47" s="178">
        <f>pagos!C27</f>
        <v>0</v>
      </c>
      <c r="D47" s="178">
        <f>pagos!D27</f>
        <v>0</v>
      </c>
      <c r="E47" s="178">
        <f>pagos!E27</f>
        <v>0</v>
      </c>
      <c r="F47" s="178">
        <f>pagos!F27</f>
        <v>0</v>
      </c>
      <c r="G47" s="178">
        <f>pagos!G27</f>
        <v>0</v>
      </c>
      <c r="H47" s="178">
        <f>pagos!H27</f>
        <v>0</v>
      </c>
      <c r="I47" s="178">
        <f>pagos!I27</f>
        <v>0</v>
      </c>
      <c r="J47" s="178">
        <f>pagos!J27</f>
        <v>0</v>
      </c>
      <c r="K47" s="178">
        <f>pagos!K27</f>
        <v>0</v>
      </c>
      <c r="L47" s="178">
        <f>pagos!L27</f>
        <v>0</v>
      </c>
      <c r="M47" s="178">
        <f>pagos!M27</f>
        <v>0</v>
      </c>
      <c r="N47" s="178">
        <f>pagos!N27</f>
        <v>0</v>
      </c>
      <c r="O47" s="178">
        <f>pagos!O27</f>
        <v>0</v>
      </c>
      <c r="P47" s="178">
        <f>pagos!P27</f>
        <v>0</v>
      </c>
      <c r="Q47" s="178">
        <f>pagos!Q27</f>
        <v>0</v>
      </c>
      <c r="R47" s="178">
        <f>pagos!R27</f>
        <v>0</v>
      </c>
      <c r="S47" s="178">
        <f>pagos!S27</f>
        <v>0</v>
      </c>
      <c r="T47" s="178">
        <f>pagos!T27</f>
        <v>0</v>
      </c>
      <c r="U47" s="178">
        <f>pagos!U27</f>
        <v>0</v>
      </c>
      <c r="V47" s="178">
        <f>pagos!V27</f>
        <v>0</v>
      </c>
      <c r="W47" s="178">
        <f>pagos!W27</f>
        <v>0</v>
      </c>
      <c r="X47" s="178">
        <f>pagos!X27</f>
        <v>0</v>
      </c>
      <c r="Y47" s="179">
        <f>pagos!Y27</f>
        <v>0</v>
      </c>
      <c r="Z47" s="181"/>
      <c r="AA47" s="84" t="str">
        <f>pagos!AA27</f>
        <v xml:space="preserve">        Servicios profesionales independientes</v>
      </c>
      <c r="AB47" s="25">
        <f>pagos!AB27</f>
        <v>0</v>
      </c>
    </row>
    <row r="48" spans="1:28" s="163" customFormat="1">
      <c r="A48" s="90" t="str">
        <f>pagos!A28</f>
        <v xml:space="preserve">        Teléfono</v>
      </c>
      <c r="B48" s="178">
        <f>pagos!B28</f>
        <v>0</v>
      </c>
      <c r="C48" s="178">
        <f>pagos!C28</f>
        <v>0</v>
      </c>
      <c r="D48" s="178">
        <f>pagos!D28</f>
        <v>0</v>
      </c>
      <c r="E48" s="178">
        <f>pagos!E28</f>
        <v>0</v>
      </c>
      <c r="F48" s="178">
        <f>pagos!F28</f>
        <v>0</v>
      </c>
      <c r="G48" s="178">
        <f>pagos!G28</f>
        <v>0</v>
      </c>
      <c r="H48" s="178">
        <f>pagos!H28</f>
        <v>0</v>
      </c>
      <c r="I48" s="178">
        <f>pagos!I28</f>
        <v>0</v>
      </c>
      <c r="J48" s="178">
        <f>pagos!J28</f>
        <v>0</v>
      </c>
      <c r="K48" s="178">
        <f>pagos!K28</f>
        <v>0</v>
      </c>
      <c r="L48" s="178">
        <f>pagos!L28</f>
        <v>0</v>
      </c>
      <c r="M48" s="178">
        <f>pagos!M28</f>
        <v>0</v>
      </c>
      <c r="N48" s="178">
        <f>pagos!N28</f>
        <v>0</v>
      </c>
      <c r="O48" s="178">
        <f>pagos!O28</f>
        <v>0</v>
      </c>
      <c r="P48" s="178">
        <f>pagos!P28</f>
        <v>0</v>
      </c>
      <c r="Q48" s="178">
        <f>pagos!Q28</f>
        <v>0</v>
      </c>
      <c r="R48" s="178">
        <f>pagos!R28</f>
        <v>0</v>
      </c>
      <c r="S48" s="178">
        <f>pagos!S28</f>
        <v>0</v>
      </c>
      <c r="T48" s="178">
        <f>pagos!T28</f>
        <v>0</v>
      </c>
      <c r="U48" s="178">
        <f>pagos!U28</f>
        <v>0</v>
      </c>
      <c r="V48" s="178">
        <f>pagos!V28</f>
        <v>0</v>
      </c>
      <c r="W48" s="178">
        <f>pagos!W28</f>
        <v>0</v>
      </c>
      <c r="X48" s="178">
        <f>pagos!X28</f>
        <v>0</v>
      </c>
      <c r="Y48" s="179">
        <f>pagos!Y28</f>
        <v>0</v>
      </c>
      <c r="Z48" s="181"/>
      <c r="AA48" s="84" t="str">
        <f>pagos!AA28</f>
        <v xml:space="preserve">        Teléfono</v>
      </c>
      <c r="AB48" s="25">
        <f>pagos!AB28</f>
        <v>0</v>
      </c>
    </row>
    <row r="49" spans="1:28" s="163" customFormat="1">
      <c r="A49" s="90" t="str">
        <f>pagos!A29</f>
        <v xml:space="preserve">        Internet</v>
      </c>
      <c r="B49" s="178">
        <f>pagos!B29</f>
        <v>0</v>
      </c>
      <c r="C49" s="178">
        <f>pagos!C29</f>
        <v>0</v>
      </c>
      <c r="D49" s="178">
        <f>pagos!D29</f>
        <v>0</v>
      </c>
      <c r="E49" s="178">
        <f>pagos!E29</f>
        <v>0</v>
      </c>
      <c r="F49" s="178">
        <f>pagos!F29</f>
        <v>0</v>
      </c>
      <c r="G49" s="178">
        <f>pagos!G29</f>
        <v>0</v>
      </c>
      <c r="H49" s="178">
        <f>pagos!H29</f>
        <v>0</v>
      </c>
      <c r="I49" s="178">
        <f>pagos!I29</f>
        <v>0</v>
      </c>
      <c r="J49" s="178">
        <f>pagos!J29</f>
        <v>0</v>
      </c>
      <c r="K49" s="178">
        <f>pagos!K29</f>
        <v>0</v>
      </c>
      <c r="L49" s="178">
        <f>pagos!L29</f>
        <v>0</v>
      </c>
      <c r="M49" s="178">
        <f>pagos!M29</f>
        <v>0</v>
      </c>
      <c r="N49" s="178">
        <f>pagos!N29</f>
        <v>0</v>
      </c>
      <c r="O49" s="178">
        <f>pagos!O29</f>
        <v>0</v>
      </c>
      <c r="P49" s="178">
        <f>pagos!P29</f>
        <v>0</v>
      </c>
      <c r="Q49" s="178">
        <f>pagos!Q29</f>
        <v>0</v>
      </c>
      <c r="R49" s="178">
        <f>pagos!R29</f>
        <v>0</v>
      </c>
      <c r="S49" s="178">
        <f>pagos!S29</f>
        <v>0</v>
      </c>
      <c r="T49" s="178">
        <f>pagos!T29</f>
        <v>0</v>
      </c>
      <c r="U49" s="178">
        <f>pagos!U29</f>
        <v>0</v>
      </c>
      <c r="V49" s="178">
        <f>pagos!V29</f>
        <v>0</v>
      </c>
      <c r="W49" s="178">
        <f>pagos!W29</f>
        <v>0</v>
      </c>
      <c r="X49" s="178">
        <f>pagos!X29</f>
        <v>0</v>
      </c>
      <c r="Y49" s="179">
        <f>pagos!Y29</f>
        <v>0</v>
      </c>
      <c r="Z49" s="181"/>
      <c r="AA49" s="84" t="str">
        <f>pagos!AA29</f>
        <v xml:space="preserve">        Internet</v>
      </c>
      <c r="AB49" s="25">
        <f>pagos!AB29</f>
        <v>0</v>
      </c>
    </row>
    <row r="50" spans="1:28" s="163" customFormat="1">
      <c r="A50" s="90" t="str">
        <f>pagos!A30</f>
        <v xml:space="preserve">        Correos</v>
      </c>
      <c r="B50" s="178">
        <f>pagos!B30</f>
        <v>0</v>
      </c>
      <c r="C50" s="178">
        <f>pagos!C30</f>
        <v>0</v>
      </c>
      <c r="D50" s="178">
        <f>pagos!D30</f>
        <v>0</v>
      </c>
      <c r="E50" s="178">
        <f>pagos!E30</f>
        <v>0</v>
      </c>
      <c r="F50" s="178">
        <f>pagos!F30</f>
        <v>0</v>
      </c>
      <c r="G50" s="178">
        <f>pagos!G30</f>
        <v>0</v>
      </c>
      <c r="H50" s="178">
        <f>pagos!H30</f>
        <v>0</v>
      </c>
      <c r="I50" s="178">
        <f>pagos!I30</f>
        <v>0</v>
      </c>
      <c r="J50" s="178">
        <f>pagos!J30</f>
        <v>0</v>
      </c>
      <c r="K50" s="178">
        <f>pagos!K30</f>
        <v>0</v>
      </c>
      <c r="L50" s="178">
        <f>pagos!L30</f>
        <v>0</v>
      </c>
      <c r="M50" s="178">
        <f>pagos!M30</f>
        <v>0</v>
      </c>
      <c r="N50" s="178">
        <f>pagos!N30</f>
        <v>0</v>
      </c>
      <c r="O50" s="178">
        <f>pagos!O30</f>
        <v>0</v>
      </c>
      <c r="P50" s="178">
        <f>pagos!P30</f>
        <v>0</v>
      </c>
      <c r="Q50" s="178">
        <f>pagos!Q30</f>
        <v>0</v>
      </c>
      <c r="R50" s="178">
        <f>pagos!R30</f>
        <v>0</v>
      </c>
      <c r="S50" s="178">
        <f>pagos!S30</f>
        <v>0</v>
      </c>
      <c r="T50" s="178">
        <f>pagos!T30</f>
        <v>0</v>
      </c>
      <c r="U50" s="178">
        <f>pagos!U30</f>
        <v>0</v>
      </c>
      <c r="V50" s="178">
        <f>pagos!V30</f>
        <v>0</v>
      </c>
      <c r="W50" s="178">
        <f>pagos!W30</f>
        <v>0</v>
      </c>
      <c r="X50" s="178">
        <f>pagos!X30</f>
        <v>0</v>
      </c>
      <c r="Y50" s="179">
        <f>pagos!Y30</f>
        <v>0</v>
      </c>
      <c r="Z50" s="181"/>
      <c r="AA50" s="84" t="str">
        <f>pagos!AA30</f>
        <v xml:space="preserve">        Correos</v>
      </c>
      <c r="AB50" s="25">
        <f>pagos!AB30</f>
        <v>0</v>
      </c>
    </row>
    <row r="51" spans="1:28" s="163" customFormat="1">
      <c r="A51" s="90" t="str">
        <f>pagos!A31</f>
        <v xml:space="preserve">        Agua</v>
      </c>
      <c r="B51" s="178">
        <f>pagos!B31</f>
        <v>0</v>
      </c>
      <c r="C51" s="178">
        <f>pagos!C31</f>
        <v>0</v>
      </c>
      <c r="D51" s="178">
        <f>pagos!D31</f>
        <v>0</v>
      </c>
      <c r="E51" s="178">
        <f>pagos!E31</f>
        <v>0</v>
      </c>
      <c r="F51" s="178">
        <f>pagos!F31</f>
        <v>0</v>
      </c>
      <c r="G51" s="178">
        <f>pagos!G31</f>
        <v>0</v>
      </c>
      <c r="H51" s="178">
        <f>pagos!H31</f>
        <v>0</v>
      </c>
      <c r="I51" s="178">
        <f>pagos!I31</f>
        <v>0</v>
      </c>
      <c r="J51" s="178">
        <f>pagos!J31</f>
        <v>0</v>
      </c>
      <c r="K51" s="178">
        <f>pagos!K31</f>
        <v>0</v>
      </c>
      <c r="L51" s="178">
        <f>pagos!L31</f>
        <v>0</v>
      </c>
      <c r="M51" s="178">
        <f>pagos!M31</f>
        <v>0</v>
      </c>
      <c r="N51" s="178">
        <f>pagos!N31</f>
        <v>0</v>
      </c>
      <c r="O51" s="178">
        <f>pagos!O31</f>
        <v>0</v>
      </c>
      <c r="P51" s="178">
        <f>pagos!P31</f>
        <v>0</v>
      </c>
      <c r="Q51" s="178">
        <f>pagos!Q31</f>
        <v>0</v>
      </c>
      <c r="R51" s="178">
        <f>pagos!R31</f>
        <v>0</v>
      </c>
      <c r="S51" s="178">
        <f>pagos!S31</f>
        <v>0</v>
      </c>
      <c r="T51" s="178">
        <f>pagos!T31</f>
        <v>0</v>
      </c>
      <c r="U51" s="178">
        <f>pagos!U31</f>
        <v>0</v>
      </c>
      <c r="V51" s="178">
        <f>pagos!V31</f>
        <v>0</v>
      </c>
      <c r="W51" s="178">
        <f>pagos!W31</f>
        <v>0</v>
      </c>
      <c r="X51" s="178">
        <f>pagos!X31</f>
        <v>0</v>
      </c>
      <c r="Y51" s="179">
        <f>pagos!Y31</f>
        <v>0</v>
      </c>
      <c r="Z51" s="181"/>
      <c r="AA51" s="84" t="str">
        <f>pagos!AA31</f>
        <v xml:space="preserve">        Agua</v>
      </c>
      <c r="AB51" s="25">
        <f>pagos!AB31</f>
        <v>0</v>
      </c>
    </row>
    <row r="52" spans="1:28" s="163" customFormat="1">
      <c r="A52" s="90" t="str">
        <f>pagos!A32</f>
        <v xml:space="preserve">        Mensajería</v>
      </c>
      <c r="B52" s="178">
        <f>pagos!B32</f>
        <v>0</v>
      </c>
      <c r="C52" s="178">
        <f>pagos!C32</f>
        <v>0</v>
      </c>
      <c r="D52" s="178">
        <f>pagos!D32</f>
        <v>0</v>
      </c>
      <c r="E52" s="178">
        <f>pagos!E32</f>
        <v>0</v>
      </c>
      <c r="F52" s="178">
        <f>pagos!F32</f>
        <v>0</v>
      </c>
      <c r="G52" s="178">
        <f>pagos!G32</f>
        <v>0</v>
      </c>
      <c r="H52" s="178">
        <f>pagos!H32</f>
        <v>0</v>
      </c>
      <c r="I52" s="178">
        <f>pagos!I32</f>
        <v>0</v>
      </c>
      <c r="J52" s="178">
        <f>pagos!J32</f>
        <v>0</v>
      </c>
      <c r="K52" s="178">
        <f>pagos!K32</f>
        <v>0</v>
      </c>
      <c r="L52" s="178">
        <f>pagos!L32</f>
        <v>0</v>
      </c>
      <c r="M52" s="178">
        <f>pagos!M32</f>
        <v>0</v>
      </c>
      <c r="N52" s="178">
        <f>pagos!N32</f>
        <v>0</v>
      </c>
      <c r="O52" s="178">
        <f>pagos!O32</f>
        <v>0</v>
      </c>
      <c r="P52" s="178">
        <f>pagos!P32</f>
        <v>0</v>
      </c>
      <c r="Q52" s="178">
        <f>pagos!Q32</f>
        <v>0</v>
      </c>
      <c r="R52" s="178">
        <f>pagos!R32</f>
        <v>0</v>
      </c>
      <c r="S52" s="178">
        <f>pagos!S32</f>
        <v>0</v>
      </c>
      <c r="T52" s="178">
        <f>pagos!T32</f>
        <v>0</v>
      </c>
      <c r="U52" s="178">
        <f>pagos!U32</f>
        <v>0</v>
      </c>
      <c r="V52" s="178">
        <f>pagos!V32</f>
        <v>0</v>
      </c>
      <c r="W52" s="178">
        <f>pagos!W32</f>
        <v>0</v>
      </c>
      <c r="X52" s="178">
        <f>pagos!X32</f>
        <v>0</v>
      </c>
      <c r="Y52" s="179">
        <f>pagos!Y32</f>
        <v>0</v>
      </c>
      <c r="Z52" s="181"/>
      <c r="AA52" s="84" t="str">
        <f>pagos!AA32</f>
        <v xml:space="preserve">        Mensajería</v>
      </c>
      <c r="AB52" s="25">
        <f>pagos!AB32</f>
        <v>0</v>
      </c>
    </row>
    <row r="53" spans="1:28" s="163" customFormat="1">
      <c r="A53" s="90" t="str">
        <f>pagos!A33</f>
        <v xml:space="preserve">        Consumo Eléctrico</v>
      </c>
      <c r="B53" s="178">
        <f>pagos!B33</f>
        <v>0</v>
      </c>
      <c r="C53" s="178">
        <f>pagos!C33</f>
        <v>0</v>
      </c>
      <c r="D53" s="178">
        <f>pagos!D33</f>
        <v>0</v>
      </c>
      <c r="E53" s="178">
        <f>pagos!E33</f>
        <v>0</v>
      </c>
      <c r="F53" s="178">
        <f>pagos!F33</f>
        <v>0</v>
      </c>
      <c r="G53" s="178">
        <f>pagos!G33</f>
        <v>0</v>
      </c>
      <c r="H53" s="178">
        <f>pagos!H33</f>
        <v>0</v>
      </c>
      <c r="I53" s="178">
        <f>pagos!I33</f>
        <v>0</v>
      </c>
      <c r="J53" s="178">
        <f>pagos!J33</f>
        <v>0</v>
      </c>
      <c r="K53" s="178">
        <f>pagos!K33</f>
        <v>0</v>
      </c>
      <c r="L53" s="178">
        <f>pagos!L33</f>
        <v>0</v>
      </c>
      <c r="M53" s="178">
        <f>pagos!M33</f>
        <v>0</v>
      </c>
      <c r="N53" s="178">
        <f>pagos!N33</f>
        <v>0</v>
      </c>
      <c r="O53" s="178">
        <f>pagos!O33</f>
        <v>0</v>
      </c>
      <c r="P53" s="178">
        <f>pagos!P33</f>
        <v>0</v>
      </c>
      <c r="Q53" s="178">
        <f>pagos!Q33</f>
        <v>0</v>
      </c>
      <c r="R53" s="178">
        <f>pagos!R33</f>
        <v>0</v>
      </c>
      <c r="S53" s="178">
        <f>pagos!S33</f>
        <v>0</v>
      </c>
      <c r="T53" s="178">
        <f>pagos!T33</f>
        <v>0</v>
      </c>
      <c r="U53" s="178">
        <f>pagos!U33</f>
        <v>0</v>
      </c>
      <c r="V53" s="178">
        <f>pagos!V33</f>
        <v>0</v>
      </c>
      <c r="W53" s="178">
        <f>pagos!W33</f>
        <v>0</v>
      </c>
      <c r="X53" s="178">
        <f>pagos!X33</f>
        <v>0</v>
      </c>
      <c r="Y53" s="179">
        <f>pagos!Y33</f>
        <v>0</v>
      </c>
      <c r="Z53" s="181"/>
      <c r="AA53" s="84" t="str">
        <f>pagos!AA33</f>
        <v xml:space="preserve">        Consumo eléctrico</v>
      </c>
      <c r="AB53" s="25">
        <f>pagos!AB33</f>
        <v>0</v>
      </c>
    </row>
    <row r="54" spans="1:28" s="165" customFormat="1">
      <c r="A54" s="90" t="str">
        <f>pagos!A34</f>
        <v xml:space="preserve">        Consumo Combustible para desplazamientos</v>
      </c>
      <c r="B54" s="178">
        <f>pagos!B34</f>
        <v>0</v>
      </c>
      <c r="C54" s="178">
        <f>pagos!C34</f>
        <v>0</v>
      </c>
      <c r="D54" s="178">
        <f>pagos!D34</f>
        <v>0</v>
      </c>
      <c r="E54" s="178">
        <f>pagos!E34</f>
        <v>0</v>
      </c>
      <c r="F54" s="178">
        <f>pagos!F34</f>
        <v>0</v>
      </c>
      <c r="G54" s="178">
        <f>pagos!G34</f>
        <v>0</v>
      </c>
      <c r="H54" s="178">
        <f>pagos!H34</f>
        <v>0</v>
      </c>
      <c r="I54" s="178">
        <f>pagos!I34</f>
        <v>0</v>
      </c>
      <c r="J54" s="178">
        <f>pagos!J34</f>
        <v>0</v>
      </c>
      <c r="K54" s="178">
        <f>pagos!K34</f>
        <v>0</v>
      </c>
      <c r="L54" s="178">
        <f>pagos!L34</f>
        <v>0</v>
      </c>
      <c r="M54" s="178">
        <f>pagos!M34</f>
        <v>0</v>
      </c>
      <c r="N54" s="178">
        <f>pagos!N34</f>
        <v>0</v>
      </c>
      <c r="O54" s="178">
        <f>pagos!O34</f>
        <v>0</v>
      </c>
      <c r="P54" s="178">
        <f>pagos!P34</f>
        <v>0</v>
      </c>
      <c r="Q54" s="178">
        <f>pagos!Q34</f>
        <v>0</v>
      </c>
      <c r="R54" s="178">
        <f>pagos!R34</f>
        <v>0</v>
      </c>
      <c r="S54" s="178">
        <f>pagos!S34</f>
        <v>0</v>
      </c>
      <c r="T54" s="178">
        <f>pagos!T34</f>
        <v>0</v>
      </c>
      <c r="U54" s="178">
        <f>pagos!U34</f>
        <v>0</v>
      </c>
      <c r="V54" s="178">
        <f>pagos!V34</f>
        <v>0</v>
      </c>
      <c r="W54" s="178">
        <f>pagos!W34</f>
        <v>0</v>
      </c>
      <c r="X54" s="178">
        <f>pagos!X34</f>
        <v>0</v>
      </c>
      <c r="Y54" s="179">
        <f>pagos!Y34</f>
        <v>0</v>
      </c>
      <c r="Z54" s="79"/>
      <c r="AA54" s="84" t="str">
        <f>pagos!AA34</f>
        <v xml:space="preserve">        Consumo combustible para desplazamientos</v>
      </c>
      <c r="AB54" s="25">
        <f>pagos!AB34</f>
        <v>0</v>
      </c>
    </row>
    <row r="55" spans="1:28" s="163" customFormat="1">
      <c r="A55" s="90" t="str">
        <f>pagos!A35</f>
        <v xml:space="preserve">        Consumo Gas</v>
      </c>
      <c r="B55" s="178">
        <f>pagos!B35</f>
        <v>0</v>
      </c>
      <c r="C55" s="178">
        <f>pagos!C35</f>
        <v>0</v>
      </c>
      <c r="D55" s="178">
        <f>pagos!D35</f>
        <v>0</v>
      </c>
      <c r="E55" s="178">
        <f>pagos!E35</f>
        <v>0</v>
      </c>
      <c r="F55" s="178">
        <f>pagos!F35</f>
        <v>0</v>
      </c>
      <c r="G55" s="178">
        <f>pagos!G35</f>
        <v>0</v>
      </c>
      <c r="H55" s="178">
        <f>pagos!H35</f>
        <v>0</v>
      </c>
      <c r="I55" s="178">
        <f>pagos!I35</f>
        <v>0</v>
      </c>
      <c r="J55" s="178">
        <f>pagos!J35</f>
        <v>0</v>
      </c>
      <c r="K55" s="178">
        <f>pagos!K35</f>
        <v>0</v>
      </c>
      <c r="L55" s="178">
        <f>pagos!L35</f>
        <v>0</v>
      </c>
      <c r="M55" s="178">
        <f>pagos!M35</f>
        <v>0</v>
      </c>
      <c r="N55" s="178">
        <f>pagos!N35</f>
        <v>0</v>
      </c>
      <c r="O55" s="178">
        <f>pagos!O35</f>
        <v>0</v>
      </c>
      <c r="P55" s="178">
        <f>pagos!P35</f>
        <v>0</v>
      </c>
      <c r="Q55" s="178">
        <f>pagos!Q35</f>
        <v>0</v>
      </c>
      <c r="R55" s="178">
        <f>pagos!R35</f>
        <v>0</v>
      </c>
      <c r="S55" s="178">
        <f>pagos!S35</f>
        <v>0</v>
      </c>
      <c r="T55" s="178">
        <f>pagos!T35</f>
        <v>0</v>
      </c>
      <c r="U55" s="178">
        <f>pagos!U35</f>
        <v>0</v>
      </c>
      <c r="V55" s="178">
        <f>pagos!V35</f>
        <v>0</v>
      </c>
      <c r="W55" s="178">
        <f>pagos!W35</f>
        <v>0</v>
      </c>
      <c r="X55" s="178">
        <f>pagos!X35</f>
        <v>0</v>
      </c>
      <c r="Y55" s="179">
        <f>pagos!Y35</f>
        <v>0</v>
      </c>
      <c r="Z55" s="181"/>
      <c r="AA55" s="84" t="str">
        <f>pagos!AA35</f>
        <v xml:space="preserve">        Consumo Gas</v>
      </c>
      <c r="AB55" s="25">
        <f>pagos!AB35</f>
        <v>0</v>
      </c>
    </row>
    <row r="56" spans="1:28" s="163" customFormat="1">
      <c r="A56" s="90" t="str">
        <f>pagos!A36</f>
        <v xml:space="preserve">        Material de oficina</v>
      </c>
      <c r="B56" s="178">
        <f>pagos!B36</f>
        <v>0</v>
      </c>
      <c r="C56" s="178">
        <f>pagos!C36</f>
        <v>0</v>
      </c>
      <c r="D56" s="178">
        <f>pagos!D36</f>
        <v>0</v>
      </c>
      <c r="E56" s="178">
        <f>pagos!E36</f>
        <v>0</v>
      </c>
      <c r="F56" s="178">
        <f>pagos!F36</f>
        <v>0</v>
      </c>
      <c r="G56" s="178">
        <f>pagos!G36</f>
        <v>0</v>
      </c>
      <c r="H56" s="178">
        <f>pagos!H36</f>
        <v>0</v>
      </c>
      <c r="I56" s="178">
        <f>pagos!I36</f>
        <v>0</v>
      </c>
      <c r="J56" s="178">
        <f>pagos!J36</f>
        <v>0</v>
      </c>
      <c r="K56" s="178">
        <f>pagos!K36</f>
        <v>0</v>
      </c>
      <c r="L56" s="178">
        <f>pagos!L36</f>
        <v>0</v>
      </c>
      <c r="M56" s="178">
        <f>pagos!M36</f>
        <v>0</v>
      </c>
      <c r="N56" s="178">
        <f>pagos!N36</f>
        <v>0</v>
      </c>
      <c r="O56" s="178">
        <f>pagos!O36</f>
        <v>0</v>
      </c>
      <c r="P56" s="178">
        <f>pagos!P36</f>
        <v>0</v>
      </c>
      <c r="Q56" s="178">
        <f>pagos!Q36</f>
        <v>0</v>
      </c>
      <c r="R56" s="178">
        <f>pagos!R36</f>
        <v>0</v>
      </c>
      <c r="S56" s="178">
        <f>pagos!S36</f>
        <v>0</v>
      </c>
      <c r="T56" s="178">
        <f>pagos!T36</f>
        <v>0</v>
      </c>
      <c r="U56" s="178">
        <f>pagos!U36</f>
        <v>0</v>
      </c>
      <c r="V56" s="178">
        <f>pagos!V36</f>
        <v>0</v>
      </c>
      <c r="W56" s="178">
        <f>pagos!W36</f>
        <v>0</v>
      </c>
      <c r="X56" s="178">
        <f>pagos!X36</f>
        <v>0</v>
      </c>
      <c r="Y56" s="179">
        <f>pagos!Y36</f>
        <v>0</v>
      </c>
      <c r="Z56" s="181"/>
      <c r="AA56" s="84" t="str">
        <f>pagos!AA36</f>
        <v xml:space="preserve">        Material de oficina</v>
      </c>
      <c r="AB56" s="25">
        <f>pagos!AB36</f>
        <v>0</v>
      </c>
    </row>
    <row r="57" spans="1:28" s="163" customFormat="1">
      <c r="A57" s="89" t="str">
        <f>pagos!A37</f>
        <v xml:space="preserve">   Gastos Generales</v>
      </c>
      <c r="B57" s="82">
        <f>pagos!B37</f>
        <v>0</v>
      </c>
      <c r="C57" s="82">
        <f>pagos!C37</f>
        <v>0</v>
      </c>
      <c r="D57" s="82">
        <f>pagos!D37</f>
        <v>0</v>
      </c>
      <c r="E57" s="82">
        <f>pagos!E37</f>
        <v>0</v>
      </c>
      <c r="F57" s="82">
        <f>pagos!F37</f>
        <v>0</v>
      </c>
      <c r="G57" s="82">
        <f>pagos!G37</f>
        <v>0</v>
      </c>
      <c r="H57" s="82">
        <f>pagos!H37</f>
        <v>0</v>
      </c>
      <c r="I57" s="82">
        <f>pagos!I37</f>
        <v>0</v>
      </c>
      <c r="J57" s="82">
        <f>pagos!J37</f>
        <v>0</v>
      </c>
      <c r="K57" s="82">
        <f>pagos!K37</f>
        <v>0</v>
      </c>
      <c r="L57" s="82">
        <f>pagos!L37</f>
        <v>0</v>
      </c>
      <c r="M57" s="82">
        <f>pagos!M37</f>
        <v>0</v>
      </c>
      <c r="N57" s="82">
        <f>pagos!N37</f>
        <v>0</v>
      </c>
      <c r="O57" s="82">
        <f>pagos!O37</f>
        <v>0</v>
      </c>
      <c r="P57" s="82">
        <f>pagos!P37</f>
        <v>0</v>
      </c>
      <c r="Q57" s="82">
        <f>pagos!Q37</f>
        <v>0</v>
      </c>
      <c r="R57" s="82">
        <f>pagos!R37</f>
        <v>0</v>
      </c>
      <c r="S57" s="82">
        <f>pagos!S37</f>
        <v>0</v>
      </c>
      <c r="T57" s="82">
        <f>pagos!T37</f>
        <v>0</v>
      </c>
      <c r="U57" s="82">
        <f>pagos!U37</f>
        <v>0</v>
      </c>
      <c r="V57" s="82">
        <f>pagos!V37</f>
        <v>0</v>
      </c>
      <c r="W57" s="82">
        <f>pagos!W37</f>
        <v>0</v>
      </c>
      <c r="X57" s="82">
        <f>pagos!X37</f>
        <v>0</v>
      </c>
      <c r="Y57" s="179">
        <f>pagos!Y37</f>
        <v>0</v>
      </c>
      <c r="Z57" s="181"/>
      <c r="AA57" s="81" t="str">
        <f>pagos!AA37</f>
        <v xml:space="preserve">   Gastos Generales</v>
      </c>
      <c r="AB57" s="83">
        <f>pagos!AB37</f>
        <v>0</v>
      </c>
    </row>
    <row r="58" spans="1:28" s="163" customFormat="1">
      <c r="A58" s="90" t="str">
        <f>pagos!A38</f>
        <v xml:space="preserve">        Tributos y tasas municipales</v>
      </c>
      <c r="B58" s="178">
        <f>pagos!B38</f>
        <v>0</v>
      </c>
      <c r="C58" s="178">
        <f>pagos!C38</f>
        <v>0</v>
      </c>
      <c r="D58" s="178">
        <f>pagos!D38</f>
        <v>0</v>
      </c>
      <c r="E58" s="178">
        <f>pagos!E38</f>
        <v>0</v>
      </c>
      <c r="F58" s="178">
        <f>pagos!F38</f>
        <v>0</v>
      </c>
      <c r="G58" s="178">
        <f>pagos!G38</f>
        <v>0</v>
      </c>
      <c r="H58" s="178">
        <f>pagos!H38</f>
        <v>0</v>
      </c>
      <c r="I58" s="178">
        <f>pagos!I38</f>
        <v>0</v>
      </c>
      <c r="J58" s="178">
        <f>pagos!J38</f>
        <v>0</v>
      </c>
      <c r="K58" s="178">
        <f>pagos!K38</f>
        <v>0</v>
      </c>
      <c r="L58" s="178">
        <f>pagos!L38</f>
        <v>0</v>
      </c>
      <c r="M58" s="178">
        <f>pagos!M38</f>
        <v>0</v>
      </c>
      <c r="N58" s="178">
        <f>pagos!N38</f>
        <v>0</v>
      </c>
      <c r="O58" s="178">
        <f>pagos!O38</f>
        <v>0</v>
      </c>
      <c r="P58" s="178">
        <f>pagos!P38</f>
        <v>0</v>
      </c>
      <c r="Q58" s="178">
        <f>pagos!Q38</f>
        <v>0</v>
      </c>
      <c r="R58" s="178">
        <f>pagos!R38</f>
        <v>0</v>
      </c>
      <c r="S58" s="178">
        <f>pagos!S38</f>
        <v>0</v>
      </c>
      <c r="T58" s="178">
        <f>pagos!T38</f>
        <v>0</v>
      </c>
      <c r="U58" s="178">
        <f>pagos!U38</f>
        <v>0</v>
      </c>
      <c r="V58" s="178">
        <f>pagos!V38</f>
        <v>0</v>
      </c>
      <c r="W58" s="178">
        <f>pagos!W38</f>
        <v>0</v>
      </c>
      <c r="X58" s="178">
        <f>pagos!X38</f>
        <v>0</v>
      </c>
      <c r="Y58" s="179">
        <f>pagos!Y38</f>
        <v>0</v>
      </c>
      <c r="Z58" s="181"/>
      <c r="AA58" s="84" t="str">
        <f>pagos!AA38</f>
        <v xml:space="preserve">        Tributos y tasas municipales</v>
      </c>
      <c r="AB58" s="25">
        <f>pagos!AB38</f>
        <v>0</v>
      </c>
    </row>
    <row r="59" spans="1:28" s="163" customFormat="1">
      <c r="A59" s="90" t="str">
        <f>pagos!A39</f>
        <v xml:space="preserve">        Seguros</v>
      </c>
      <c r="B59" s="178">
        <f>pagos!B39</f>
        <v>0</v>
      </c>
      <c r="C59" s="178">
        <f>pagos!C39</f>
        <v>0</v>
      </c>
      <c r="D59" s="178">
        <f>pagos!D39</f>
        <v>0</v>
      </c>
      <c r="E59" s="178">
        <f>pagos!E39</f>
        <v>0</v>
      </c>
      <c r="F59" s="178">
        <f>pagos!F39</f>
        <v>0</v>
      </c>
      <c r="G59" s="178">
        <f>pagos!G39</f>
        <v>0</v>
      </c>
      <c r="H59" s="178">
        <f>pagos!H39</f>
        <v>0</v>
      </c>
      <c r="I59" s="178">
        <f>pagos!I39</f>
        <v>0</v>
      </c>
      <c r="J59" s="178">
        <f>pagos!J39</f>
        <v>0</v>
      </c>
      <c r="K59" s="178">
        <f>pagos!K39</f>
        <v>0</v>
      </c>
      <c r="L59" s="178">
        <f>pagos!L39</f>
        <v>0</v>
      </c>
      <c r="M59" s="178">
        <f>pagos!M39</f>
        <v>0</v>
      </c>
      <c r="N59" s="178">
        <f>pagos!N39</f>
        <v>0</v>
      </c>
      <c r="O59" s="178">
        <f>pagos!O39</f>
        <v>0</v>
      </c>
      <c r="P59" s="178">
        <f>pagos!P39</f>
        <v>0</v>
      </c>
      <c r="Q59" s="178">
        <f>pagos!Q39</f>
        <v>0</v>
      </c>
      <c r="R59" s="178">
        <f>pagos!R39</f>
        <v>0</v>
      </c>
      <c r="S59" s="178">
        <f>pagos!S39</f>
        <v>0</v>
      </c>
      <c r="T59" s="178">
        <f>pagos!T39</f>
        <v>0</v>
      </c>
      <c r="U59" s="178">
        <f>pagos!U39</f>
        <v>0</v>
      </c>
      <c r="V59" s="178">
        <f>pagos!V39</f>
        <v>0</v>
      </c>
      <c r="W59" s="178">
        <f>pagos!W39</f>
        <v>0</v>
      </c>
      <c r="X59" s="178">
        <f>pagos!X39</f>
        <v>0</v>
      </c>
      <c r="Y59" s="179">
        <f>pagos!Y39</f>
        <v>0</v>
      </c>
      <c r="Z59" s="181"/>
      <c r="AA59" s="84" t="str">
        <f>pagos!AA39</f>
        <v xml:space="preserve">        Seguros</v>
      </c>
      <c r="AB59" s="25">
        <f>pagos!AB39</f>
        <v>0</v>
      </c>
    </row>
    <row r="60" spans="1:28" s="165" customFormat="1">
      <c r="A60" s="90" t="str">
        <f>pagos!A40</f>
        <v xml:space="preserve">        Alquiler</v>
      </c>
      <c r="B60" s="178">
        <f>pagos!B40</f>
        <v>0</v>
      </c>
      <c r="C60" s="178">
        <f>pagos!C40</f>
        <v>0</v>
      </c>
      <c r="D60" s="178">
        <f>pagos!D40</f>
        <v>0</v>
      </c>
      <c r="E60" s="178">
        <f>pagos!E40</f>
        <v>0</v>
      </c>
      <c r="F60" s="178">
        <f>pagos!F40</f>
        <v>0</v>
      </c>
      <c r="G60" s="178">
        <f>pagos!G40</f>
        <v>0</v>
      </c>
      <c r="H60" s="178">
        <f>pagos!H40</f>
        <v>0</v>
      </c>
      <c r="I60" s="178">
        <f>pagos!I40</f>
        <v>0</v>
      </c>
      <c r="J60" s="178">
        <f>pagos!J40</f>
        <v>0</v>
      </c>
      <c r="K60" s="178">
        <f>pagos!K40</f>
        <v>0</v>
      </c>
      <c r="L60" s="178">
        <f>pagos!L40</f>
        <v>0</v>
      </c>
      <c r="M60" s="178">
        <f>pagos!M40</f>
        <v>0</v>
      </c>
      <c r="N60" s="178">
        <f>pagos!N40</f>
        <v>0</v>
      </c>
      <c r="O60" s="178">
        <f>pagos!O40</f>
        <v>0</v>
      </c>
      <c r="P60" s="178">
        <f>pagos!P40</f>
        <v>0</v>
      </c>
      <c r="Q60" s="178">
        <f>pagos!Q40</f>
        <v>0</v>
      </c>
      <c r="R60" s="178">
        <f>pagos!R40</f>
        <v>0</v>
      </c>
      <c r="S60" s="178">
        <f>pagos!S40</f>
        <v>0</v>
      </c>
      <c r="T60" s="178">
        <f>pagos!T40</f>
        <v>0</v>
      </c>
      <c r="U60" s="178">
        <f>pagos!U40</f>
        <v>0</v>
      </c>
      <c r="V60" s="178">
        <f>pagos!V40</f>
        <v>0</v>
      </c>
      <c r="W60" s="178">
        <f>pagos!W40</f>
        <v>0</v>
      </c>
      <c r="X60" s="178">
        <f>pagos!X40</f>
        <v>0</v>
      </c>
      <c r="Y60" s="179">
        <f>pagos!Y40</f>
        <v>0</v>
      </c>
      <c r="Z60" s="79"/>
      <c r="AA60" s="84" t="str">
        <f>pagos!AA40</f>
        <v xml:space="preserve">        Alquiler</v>
      </c>
      <c r="AB60" s="25">
        <f>pagos!AB40</f>
        <v>0</v>
      </c>
    </row>
    <row r="61" spans="1:28" s="163" customFormat="1">
      <c r="A61" s="90" t="str">
        <f>pagos!A41</f>
        <v xml:space="preserve">        Formación</v>
      </c>
      <c r="B61" s="178">
        <f>pagos!B41</f>
        <v>0</v>
      </c>
      <c r="C61" s="178">
        <f>pagos!C41</f>
        <v>0</v>
      </c>
      <c r="D61" s="178">
        <f>pagos!D41</f>
        <v>0</v>
      </c>
      <c r="E61" s="178">
        <f>pagos!E41</f>
        <v>0</v>
      </c>
      <c r="F61" s="178">
        <f>pagos!F41</f>
        <v>0</v>
      </c>
      <c r="G61" s="178">
        <f>pagos!G41</f>
        <v>0</v>
      </c>
      <c r="H61" s="178">
        <f>pagos!H41</f>
        <v>0</v>
      </c>
      <c r="I61" s="178">
        <f>pagos!I41</f>
        <v>0</v>
      </c>
      <c r="J61" s="178">
        <f>pagos!J41</f>
        <v>0</v>
      </c>
      <c r="K61" s="178">
        <f>pagos!K41</f>
        <v>0</v>
      </c>
      <c r="L61" s="178">
        <f>pagos!L41</f>
        <v>0</v>
      </c>
      <c r="M61" s="178">
        <f>pagos!M41</f>
        <v>0</v>
      </c>
      <c r="N61" s="178">
        <f>pagos!N41</f>
        <v>0</v>
      </c>
      <c r="O61" s="178">
        <f>pagos!O41</f>
        <v>0</v>
      </c>
      <c r="P61" s="178">
        <f>pagos!P41</f>
        <v>0</v>
      </c>
      <c r="Q61" s="178">
        <f>pagos!Q41</f>
        <v>0</v>
      </c>
      <c r="R61" s="178">
        <f>pagos!R41</f>
        <v>0</v>
      </c>
      <c r="S61" s="178">
        <f>pagos!S41</f>
        <v>0</v>
      </c>
      <c r="T61" s="178">
        <f>pagos!T41</f>
        <v>0</v>
      </c>
      <c r="U61" s="178">
        <f>pagos!U41</f>
        <v>0</v>
      </c>
      <c r="V61" s="178">
        <f>pagos!V41</f>
        <v>0</v>
      </c>
      <c r="W61" s="178">
        <f>pagos!W41</f>
        <v>0</v>
      </c>
      <c r="X61" s="178">
        <f>pagos!X41</f>
        <v>0</v>
      </c>
      <c r="Y61" s="179">
        <f>pagos!Y41</f>
        <v>0</v>
      </c>
      <c r="Z61" s="181"/>
      <c r="AA61" s="84" t="str">
        <f>pagos!AA41</f>
        <v xml:space="preserve">        Formación</v>
      </c>
      <c r="AB61" s="25">
        <f>pagos!AB41</f>
        <v>0</v>
      </c>
    </row>
    <row r="62" spans="1:28" s="163" customFormat="1">
      <c r="A62" s="90" t="str">
        <f>pagos!A42</f>
        <v xml:space="preserve">        Suscripciones</v>
      </c>
      <c r="B62" s="178">
        <f>pagos!B42</f>
        <v>0</v>
      </c>
      <c r="C62" s="178">
        <f>pagos!C42</f>
        <v>0</v>
      </c>
      <c r="D62" s="178">
        <f>pagos!D42</f>
        <v>0</v>
      </c>
      <c r="E62" s="178">
        <f>pagos!E42</f>
        <v>0</v>
      </c>
      <c r="F62" s="178">
        <f>pagos!F42</f>
        <v>0</v>
      </c>
      <c r="G62" s="178">
        <f>pagos!G42</f>
        <v>0</v>
      </c>
      <c r="H62" s="178">
        <f>pagos!H42</f>
        <v>0</v>
      </c>
      <c r="I62" s="178">
        <f>pagos!I42</f>
        <v>0</v>
      </c>
      <c r="J62" s="178">
        <f>pagos!J42</f>
        <v>0</v>
      </c>
      <c r="K62" s="178">
        <f>pagos!K42</f>
        <v>0</v>
      </c>
      <c r="L62" s="178">
        <f>pagos!L42</f>
        <v>0</v>
      </c>
      <c r="M62" s="178">
        <f>pagos!M42</f>
        <v>0</v>
      </c>
      <c r="N62" s="178">
        <f>pagos!N42</f>
        <v>0</v>
      </c>
      <c r="O62" s="178">
        <f>pagos!O42</f>
        <v>0</v>
      </c>
      <c r="P62" s="178">
        <f>pagos!P42</f>
        <v>0</v>
      </c>
      <c r="Q62" s="178">
        <f>pagos!Q42</f>
        <v>0</v>
      </c>
      <c r="R62" s="178">
        <f>pagos!R42</f>
        <v>0</v>
      </c>
      <c r="S62" s="178">
        <f>pagos!S42</f>
        <v>0</v>
      </c>
      <c r="T62" s="178">
        <f>pagos!T42</f>
        <v>0</v>
      </c>
      <c r="U62" s="178">
        <f>pagos!U42</f>
        <v>0</v>
      </c>
      <c r="V62" s="178">
        <f>pagos!V42</f>
        <v>0</v>
      </c>
      <c r="W62" s="178">
        <f>pagos!W42</f>
        <v>0</v>
      </c>
      <c r="X62" s="178">
        <f>pagos!X42</f>
        <v>0</v>
      </c>
      <c r="Y62" s="179">
        <f>pagos!Y42</f>
        <v>0</v>
      </c>
      <c r="Z62" s="181"/>
      <c r="AA62" s="84" t="str">
        <f>pagos!AA42</f>
        <v xml:space="preserve">        Suscripciones</v>
      </c>
      <c r="AB62" s="25">
        <f>pagos!AB42</f>
        <v>0</v>
      </c>
    </row>
    <row r="63" spans="1:28" s="165" customFormat="1">
      <c r="A63" s="89" t="str">
        <f>pagos!A43</f>
        <v xml:space="preserve">   Financieros</v>
      </c>
      <c r="B63" s="82">
        <f>pagos!B43</f>
        <v>0</v>
      </c>
      <c r="C63" s="82">
        <f>pagos!C43</f>
        <v>0</v>
      </c>
      <c r="D63" s="82">
        <f>pagos!D43</f>
        <v>0</v>
      </c>
      <c r="E63" s="82">
        <f>pagos!E43</f>
        <v>0</v>
      </c>
      <c r="F63" s="82">
        <f>pagos!F43</f>
        <v>0</v>
      </c>
      <c r="G63" s="82">
        <f>pagos!G43</f>
        <v>0</v>
      </c>
      <c r="H63" s="82">
        <f>pagos!H43</f>
        <v>0</v>
      </c>
      <c r="I63" s="82">
        <f>pagos!I43</f>
        <v>0</v>
      </c>
      <c r="J63" s="82">
        <f>pagos!J43</f>
        <v>0</v>
      </c>
      <c r="K63" s="82">
        <f>pagos!K43</f>
        <v>0</v>
      </c>
      <c r="L63" s="82">
        <f>pagos!L43</f>
        <v>0</v>
      </c>
      <c r="M63" s="82">
        <f>pagos!M43</f>
        <v>0</v>
      </c>
      <c r="N63" s="82">
        <f>pagos!N43</f>
        <v>0</v>
      </c>
      <c r="O63" s="82">
        <f>pagos!O43</f>
        <v>0</v>
      </c>
      <c r="P63" s="82">
        <f>pagos!P43</f>
        <v>0</v>
      </c>
      <c r="Q63" s="82">
        <f>pagos!Q43</f>
        <v>0</v>
      </c>
      <c r="R63" s="82">
        <f>pagos!R43</f>
        <v>0</v>
      </c>
      <c r="S63" s="82">
        <f>pagos!S43</f>
        <v>0</v>
      </c>
      <c r="T63" s="82">
        <f>pagos!T43</f>
        <v>0</v>
      </c>
      <c r="U63" s="82">
        <f>pagos!U43</f>
        <v>0</v>
      </c>
      <c r="V63" s="82">
        <f>pagos!V43</f>
        <v>0</v>
      </c>
      <c r="W63" s="82">
        <f>pagos!W43</f>
        <v>0</v>
      </c>
      <c r="X63" s="82">
        <f>pagos!X43</f>
        <v>0</v>
      </c>
      <c r="Y63" s="83">
        <f>pagos!Y43</f>
        <v>0</v>
      </c>
      <c r="Z63" s="79"/>
      <c r="AA63" s="81" t="str">
        <f>pagos!AA43</f>
        <v xml:space="preserve">   Financieros</v>
      </c>
      <c r="AB63" s="83">
        <f>pagos!AB43</f>
        <v>0</v>
      </c>
    </row>
    <row r="64" spans="1:28" s="165" customFormat="1">
      <c r="A64" s="90" t="str">
        <f>pagos!A44</f>
        <v xml:space="preserve">       Intereses </v>
      </c>
      <c r="B64" s="178">
        <f>pagos!B44</f>
        <v>0</v>
      </c>
      <c r="C64" s="178">
        <f>pagos!C44</f>
        <v>0</v>
      </c>
      <c r="D64" s="178">
        <f>pagos!D44</f>
        <v>0</v>
      </c>
      <c r="E64" s="178">
        <f>pagos!E44</f>
        <v>0</v>
      </c>
      <c r="F64" s="178">
        <f>pagos!F44</f>
        <v>0</v>
      </c>
      <c r="G64" s="178">
        <f>pagos!G44</f>
        <v>0</v>
      </c>
      <c r="H64" s="178">
        <f>pagos!H44</f>
        <v>0</v>
      </c>
      <c r="I64" s="178">
        <f>pagos!I44</f>
        <v>0</v>
      </c>
      <c r="J64" s="178">
        <f>pagos!J44</f>
        <v>0</v>
      </c>
      <c r="K64" s="178">
        <f>pagos!K44</f>
        <v>0</v>
      </c>
      <c r="L64" s="178">
        <f>pagos!L44</f>
        <v>0</v>
      </c>
      <c r="M64" s="178">
        <f>pagos!M44</f>
        <v>0</v>
      </c>
      <c r="N64" s="178">
        <f>pagos!N44</f>
        <v>0</v>
      </c>
      <c r="O64" s="178">
        <f>pagos!O44</f>
        <v>0</v>
      </c>
      <c r="P64" s="178">
        <f>pagos!P44</f>
        <v>0</v>
      </c>
      <c r="Q64" s="178">
        <f>pagos!Q44</f>
        <v>0</v>
      </c>
      <c r="R64" s="178">
        <f>pagos!R44</f>
        <v>0</v>
      </c>
      <c r="S64" s="178">
        <f>pagos!S44</f>
        <v>0</v>
      </c>
      <c r="T64" s="178">
        <f>pagos!T44</f>
        <v>0</v>
      </c>
      <c r="U64" s="178">
        <f>pagos!U44</f>
        <v>0</v>
      </c>
      <c r="V64" s="178">
        <f>pagos!V44</f>
        <v>0</v>
      </c>
      <c r="W64" s="178">
        <f>pagos!W44</f>
        <v>0</v>
      </c>
      <c r="X64" s="178">
        <f>pagos!X44</f>
        <v>0</v>
      </c>
      <c r="Y64" s="179">
        <f>pagos!Y44</f>
        <v>0</v>
      </c>
      <c r="Z64" s="79"/>
      <c r="AA64" s="84" t="str">
        <f>pagos!AA44</f>
        <v xml:space="preserve">        Intereses </v>
      </c>
      <c r="AB64" s="25">
        <f>pagos!AB44</f>
        <v>0</v>
      </c>
    </row>
    <row r="65" spans="1:29" s="163" customFormat="1">
      <c r="A65" s="90" t="str">
        <f>pagos!A45</f>
        <v xml:space="preserve">       Comisiones </v>
      </c>
      <c r="B65" s="178">
        <f>pagos!B45</f>
        <v>0</v>
      </c>
      <c r="C65" s="178">
        <f>pagos!C45</f>
        <v>0</v>
      </c>
      <c r="D65" s="178">
        <f>pagos!D45</f>
        <v>0</v>
      </c>
      <c r="E65" s="178">
        <f>pagos!E45</f>
        <v>0</v>
      </c>
      <c r="F65" s="178">
        <f>pagos!F45</f>
        <v>0</v>
      </c>
      <c r="G65" s="178">
        <f>pagos!G45</f>
        <v>0</v>
      </c>
      <c r="H65" s="178">
        <f>pagos!H45</f>
        <v>0</v>
      </c>
      <c r="I65" s="178">
        <f>pagos!I45</f>
        <v>0</v>
      </c>
      <c r="J65" s="178">
        <f>pagos!J45</f>
        <v>0</v>
      </c>
      <c r="K65" s="178">
        <f>pagos!K45</f>
        <v>0</v>
      </c>
      <c r="L65" s="178">
        <f>pagos!L45</f>
        <v>0</v>
      </c>
      <c r="M65" s="178">
        <f>pagos!M45</f>
        <v>0</v>
      </c>
      <c r="N65" s="178">
        <f>pagos!N45</f>
        <v>0</v>
      </c>
      <c r="O65" s="178">
        <f>pagos!O45</f>
        <v>0</v>
      </c>
      <c r="P65" s="178">
        <f>pagos!P45</f>
        <v>0</v>
      </c>
      <c r="Q65" s="178">
        <f>pagos!Q45</f>
        <v>0</v>
      </c>
      <c r="R65" s="178">
        <f>pagos!R45</f>
        <v>0</v>
      </c>
      <c r="S65" s="178">
        <f>pagos!S45</f>
        <v>0</v>
      </c>
      <c r="T65" s="178">
        <f>pagos!T45</f>
        <v>0</v>
      </c>
      <c r="U65" s="178">
        <f>pagos!U45</f>
        <v>0</v>
      </c>
      <c r="V65" s="178">
        <f>pagos!V45</f>
        <v>0</v>
      </c>
      <c r="W65" s="178">
        <f>pagos!W45</f>
        <v>0</v>
      </c>
      <c r="X65" s="178">
        <f>pagos!X45</f>
        <v>0</v>
      </c>
      <c r="Y65" s="179">
        <f>pagos!Y45</f>
        <v>0</v>
      </c>
      <c r="Z65" s="181"/>
      <c r="AA65" s="84" t="str">
        <f>pagos!AA45</f>
        <v xml:space="preserve">       Comisiones </v>
      </c>
      <c r="AB65" s="25">
        <f>pagos!AB45</f>
        <v>0</v>
      </c>
    </row>
    <row r="66" spans="1:29" s="163" customFormat="1" ht="13.5" thickBot="1">
      <c r="A66" s="182" t="str">
        <f>pagos!A46</f>
        <v xml:space="preserve">       Pagos mensuales del principal</v>
      </c>
      <c r="B66" s="178">
        <f>pagos!B46</f>
        <v>0</v>
      </c>
      <c r="C66" s="178">
        <f>pagos!C46</f>
        <v>0</v>
      </c>
      <c r="D66" s="178">
        <f>pagos!D46</f>
        <v>0</v>
      </c>
      <c r="E66" s="178">
        <f>pagos!E46</f>
        <v>0</v>
      </c>
      <c r="F66" s="178">
        <f>pagos!F46</f>
        <v>0</v>
      </c>
      <c r="G66" s="178">
        <f>pagos!G46</f>
        <v>0</v>
      </c>
      <c r="H66" s="178">
        <f>pagos!H46</f>
        <v>0</v>
      </c>
      <c r="I66" s="178">
        <f>pagos!I46</f>
        <v>0</v>
      </c>
      <c r="J66" s="178">
        <f>pagos!J46</f>
        <v>0</v>
      </c>
      <c r="K66" s="178">
        <f>pagos!K46</f>
        <v>0</v>
      </c>
      <c r="L66" s="178">
        <f>pagos!L46</f>
        <v>0</v>
      </c>
      <c r="M66" s="178">
        <f>pagos!M46</f>
        <v>0</v>
      </c>
      <c r="N66" s="178">
        <f>pagos!N46</f>
        <v>0</v>
      </c>
      <c r="O66" s="178">
        <f>pagos!O46</f>
        <v>0</v>
      </c>
      <c r="P66" s="178">
        <f>pagos!P46</f>
        <v>0</v>
      </c>
      <c r="Q66" s="178">
        <f>pagos!Q46</f>
        <v>0</v>
      </c>
      <c r="R66" s="178">
        <f>pagos!R46</f>
        <v>0</v>
      </c>
      <c r="S66" s="178">
        <f>pagos!S46</f>
        <v>0</v>
      </c>
      <c r="T66" s="178">
        <f>pagos!T46</f>
        <v>0</v>
      </c>
      <c r="U66" s="178">
        <f>pagos!U46</f>
        <v>0</v>
      </c>
      <c r="V66" s="178">
        <f>pagos!V46</f>
        <v>0</v>
      </c>
      <c r="W66" s="178">
        <f>pagos!W46</f>
        <v>0</v>
      </c>
      <c r="X66" s="178">
        <f>pagos!X46</f>
        <v>0</v>
      </c>
      <c r="Y66" s="179">
        <f>pagos!Y46</f>
        <v>0</v>
      </c>
      <c r="Z66" s="181"/>
      <c r="AA66" s="86" t="str">
        <f>pagos!AA46</f>
        <v xml:space="preserve">       Pagos mensuales principal</v>
      </c>
      <c r="AB66" s="87">
        <f>pagos!AB46</f>
        <v>0</v>
      </c>
    </row>
    <row r="67" spans="1:29" s="163" customForma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168"/>
      <c r="Z67" s="181"/>
      <c r="AA67" s="88"/>
      <c r="AB67" s="61"/>
    </row>
    <row r="68" spans="1:29" s="163" customFormat="1">
      <c r="A68" s="58" t="str">
        <f>pagos!A48</f>
        <v>PAGOS FUERA EXPLOTACIÓN</v>
      </c>
      <c r="B68" s="26">
        <f>pagos!B48</f>
        <v>0</v>
      </c>
      <c r="C68" s="26">
        <f>pagos!C48</f>
        <v>0</v>
      </c>
      <c r="D68" s="26">
        <f>pagos!D48</f>
        <v>0</v>
      </c>
      <c r="E68" s="26">
        <f>pagos!E48</f>
        <v>0</v>
      </c>
      <c r="F68" s="26">
        <f>pagos!F48</f>
        <v>0</v>
      </c>
      <c r="G68" s="26">
        <f>pagos!G48</f>
        <v>0</v>
      </c>
      <c r="H68" s="26">
        <f>pagos!H48</f>
        <v>0</v>
      </c>
      <c r="I68" s="26">
        <f>pagos!I48</f>
        <v>0</v>
      </c>
      <c r="J68" s="26">
        <f>pagos!J48</f>
        <v>0</v>
      </c>
      <c r="K68" s="26">
        <f>pagos!K48</f>
        <v>0</v>
      </c>
      <c r="L68" s="26">
        <f>pagos!L48</f>
        <v>0</v>
      </c>
      <c r="M68" s="26">
        <f>pagos!M48</f>
        <v>0</v>
      </c>
      <c r="N68" s="26">
        <f>pagos!N48</f>
        <v>0</v>
      </c>
      <c r="O68" s="26">
        <f>pagos!O48</f>
        <v>0</v>
      </c>
      <c r="P68" s="26">
        <f>pagos!P48</f>
        <v>0</v>
      </c>
      <c r="Q68" s="26">
        <f>pagos!Q48</f>
        <v>0</v>
      </c>
      <c r="R68" s="26">
        <f>pagos!R48</f>
        <v>0</v>
      </c>
      <c r="S68" s="26">
        <f>pagos!S48</f>
        <v>0</v>
      </c>
      <c r="T68" s="26">
        <f>pagos!T48</f>
        <v>0</v>
      </c>
      <c r="U68" s="26">
        <f>pagos!U48</f>
        <v>0</v>
      </c>
      <c r="V68" s="26">
        <f>pagos!V48</f>
        <v>0</v>
      </c>
      <c r="W68" s="26">
        <f>pagos!W48</f>
        <v>0</v>
      </c>
      <c r="X68" s="26">
        <f>pagos!X48</f>
        <v>0</v>
      </c>
      <c r="Y68" s="26">
        <f>pagos!Y48</f>
        <v>0</v>
      </c>
      <c r="Z68" s="177"/>
      <c r="AA68" s="55" t="str">
        <f>pagos!AA48</f>
        <v>TOTAL PAGOS FUERA EXPLOTACIÓN</v>
      </c>
      <c r="AB68" s="80">
        <f>pagos!AB48</f>
        <v>0</v>
      </c>
      <c r="AC68" s="162"/>
    </row>
    <row r="69" spans="1:29" s="163" customFormat="1">
      <c r="A69" s="89" t="str">
        <f>pagos!A49</f>
        <v xml:space="preserve">   Inversión</v>
      </c>
      <c r="B69" s="82">
        <f>pagos!B49</f>
        <v>0</v>
      </c>
      <c r="C69" s="82">
        <f>pagos!C49</f>
        <v>0</v>
      </c>
      <c r="D69" s="82">
        <f>pagos!D49</f>
        <v>0</v>
      </c>
      <c r="E69" s="82">
        <f>pagos!E49</f>
        <v>0</v>
      </c>
      <c r="F69" s="82">
        <f>pagos!F49</f>
        <v>0</v>
      </c>
      <c r="G69" s="82">
        <f>pagos!G49</f>
        <v>0</v>
      </c>
      <c r="H69" s="82">
        <f>pagos!H49</f>
        <v>0</v>
      </c>
      <c r="I69" s="82">
        <f>pagos!I49</f>
        <v>0</v>
      </c>
      <c r="J69" s="82">
        <f>pagos!J49</f>
        <v>0</v>
      </c>
      <c r="K69" s="82">
        <f>pagos!K49</f>
        <v>0</v>
      </c>
      <c r="L69" s="82">
        <f>pagos!L49</f>
        <v>0</v>
      </c>
      <c r="M69" s="82">
        <f>pagos!M49</f>
        <v>0</v>
      </c>
      <c r="N69" s="82">
        <f>pagos!N49</f>
        <v>0</v>
      </c>
      <c r="O69" s="82">
        <f>pagos!O49</f>
        <v>0</v>
      </c>
      <c r="P69" s="82">
        <f>pagos!P49</f>
        <v>0</v>
      </c>
      <c r="Q69" s="82">
        <f>pagos!Q49</f>
        <v>0</v>
      </c>
      <c r="R69" s="82">
        <f>pagos!R49</f>
        <v>0</v>
      </c>
      <c r="S69" s="82">
        <f>pagos!S49</f>
        <v>0</v>
      </c>
      <c r="T69" s="82">
        <f>pagos!T49</f>
        <v>0</v>
      </c>
      <c r="U69" s="82">
        <f>pagos!U49</f>
        <v>0</v>
      </c>
      <c r="V69" s="82">
        <f>pagos!V49</f>
        <v>0</v>
      </c>
      <c r="W69" s="82">
        <f>pagos!W49</f>
        <v>0</v>
      </c>
      <c r="X69" s="82">
        <f>pagos!X49</f>
        <v>0</v>
      </c>
      <c r="Y69" s="83">
        <f>pagos!Y49</f>
        <v>0</v>
      </c>
      <c r="Z69" s="181"/>
      <c r="AA69" s="89" t="str">
        <f>pagos!AA49</f>
        <v xml:space="preserve">   Inversión</v>
      </c>
      <c r="AB69" s="83">
        <f>pagos!AB49</f>
        <v>0</v>
      </c>
    </row>
    <row r="70" spans="1:29" s="163" customFormat="1">
      <c r="A70" s="90" t="str">
        <f>pagos!A50</f>
        <v xml:space="preserve">        Elementos de Transporte</v>
      </c>
      <c r="B70" s="178">
        <f>pagos!B50</f>
        <v>0</v>
      </c>
      <c r="C70" s="178">
        <f>pagos!C50</f>
        <v>0</v>
      </c>
      <c r="D70" s="178">
        <f>pagos!D50</f>
        <v>0</v>
      </c>
      <c r="E70" s="178">
        <f>pagos!E50</f>
        <v>0</v>
      </c>
      <c r="F70" s="178">
        <f>pagos!F50</f>
        <v>0</v>
      </c>
      <c r="G70" s="178">
        <f>pagos!G50</f>
        <v>0</v>
      </c>
      <c r="H70" s="178">
        <f>pagos!H50</f>
        <v>0</v>
      </c>
      <c r="I70" s="178">
        <f>pagos!I50</f>
        <v>0</v>
      </c>
      <c r="J70" s="178">
        <f>pagos!J50</f>
        <v>0</v>
      </c>
      <c r="K70" s="178">
        <f>pagos!K50</f>
        <v>0</v>
      </c>
      <c r="L70" s="178">
        <f>pagos!L50</f>
        <v>0</v>
      </c>
      <c r="M70" s="178">
        <f>pagos!M50</f>
        <v>0</v>
      </c>
      <c r="N70" s="178">
        <f>pagos!N50</f>
        <v>0</v>
      </c>
      <c r="O70" s="178">
        <f>pagos!O50</f>
        <v>0</v>
      </c>
      <c r="P70" s="178">
        <f>pagos!P50</f>
        <v>0</v>
      </c>
      <c r="Q70" s="178">
        <f>pagos!Q50</f>
        <v>0</v>
      </c>
      <c r="R70" s="178">
        <f>pagos!R50</f>
        <v>0</v>
      </c>
      <c r="S70" s="178">
        <f>pagos!S50</f>
        <v>0</v>
      </c>
      <c r="T70" s="178">
        <f>pagos!T50</f>
        <v>0</v>
      </c>
      <c r="U70" s="178">
        <f>pagos!U50</f>
        <v>0</v>
      </c>
      <c r="V70" s="178">
        <f>pagos!V50</f>
        <v>0</v>
      </c>
      <c r="W70" s="178">
        <f>pagos!W50</f>
        <v>0</v>
      </c>
      <c r="X70" s="178">
        <f>pagos!X50</f>
        <v>0</v>
      </c>
      <c r="Y70" s="179">
        <f>pagos!Y50</f>
        <v>0</v>
      </c>
      <c r="Z70" s="181"/>
      <c r="AA70" s="90" t="str">
        <f>pagos!AA50</f>
        <v xml:space="preserve">        Elementos de Transporte</v>
      </c>
      <c r="AB70" s="25">
        <f>pagos!AB50</f>
        <v>0</v>
      </c>
    </row>
    <row r="71" spans="1:29" s="163" customFormat="1">
      <c r="A71" s="90" t="str">
        <f>pagos!A51</f>
        <v xml:space="preserve">        Maquinaria</v>
      </c>
      <c r="B71" s="178">
        <f>pagos!B51</f>
        <v>0</v>
      </c>
      <c r="C71" s="178">
        <f>pagos!C51</f>
        <v>0</v>
      </c>
      <c r="D71" s="178">
        <f>pagos!D51</f>
        <v>0</v>
      </c>
      <c r="E71" s="178">
        <f>pagos!E51</f>
        <v>0</v>
      </c>
      <c r="F71" s="178">
        <f>pagos!F51</f>
        <v>0</v>
      </c>
      <c r="G71" s="178">
        <f>pagos!G51</f>
        <v>0</v>
      </c>
      <c r="H71" s="178">
        <f>pagos!H51</f>
        <v>0</v>
      </c>
      <c r="I71" s="178">
        <f>pagos!I51</f>
        <v>0</v>
      </c>
      <c r="J71" s="178">
        <f>pagos!J51</f>
        <v>0</v>
      </c>
      <c r="K71" s="178">
        <f>pagos!K51</f>
        <v>0</v>
      </c>
      <c r="L71" s="178">
        <f>pagos!L51</f>
        <v>0</v>
      </c>
      <c r="M71" s="178">
        <f>pagos!M51</f>
        <v>0</v>
      </c>
      <c r="N71" s="178">
        <f>pagos!N51</f>
        <v>0</v>
      </c>
      <c r="O71" s="178">
        <f>pagos!O51</f>
        <v>0</v>
      </c>
      <c r="P71" s="178">
        <f>pagos!P51</f>
        <v>0</v>
      </c>
      <c r="Q71" s="178">
        <f>pagos!Q51</f>
        <v>0</v>
      </c>
      <c r="R71" s="178">
        <f>pagos!R51</f>
        <v>0</v>
      </c>
      <c r="S71" s="178">
        <f>pagos!S51</f>
        <v>0</v>
      </c>
      <c r="T71" s="178">
        <f>pagos!T51</f>
        <v>0</v>
      </c>
      <c r="U71" s="178">
        <f>pagos!U51</f>
        <v>0</v>
      </c>
      <c r="V71" s="178">
        <f>pagos!V51</f>
        <v>0</v>
      </c>
      <c r="W71" s="178">
        <f>pagos!W51</f>
        <v>0</v>
      </c>
      <c r="X71" s="178">
        <f>pagos!X51</f>
        <v>0</v>
      </c>
      <c r="Y71" s="179">
        <f>pagos!Y51</f>
        <v>0</v>
      </c>
      <c r="Z71" s="181"/>
      <c r="AA71" s="90" t="str">
        <f>pagos!AA51</f>
        <v xml:space="preserve">        Maquinaria</v>
      </c>
      <c r="AB71" s="25">
        <f>pagos!AB51</f>
        <v>0</v>
      </c>
    </row>
    <row r="72" spans="1:29" s="163" customFormat="1">
      <c r="A72" s="90" t="str">
        <f>pagos!A52</f>
        <v xml:space="preserve">        Edificios</v>
      </c>
      <c r="B72" s="178">
        <f>pagos!B52</f>
        <v>0</v>
      </c>
      <c r="C72" s="178">
        <f>pagos!C52</f>
        <v>0</v>
      </c>
      <c r="D72" s="178">
        <f>pagos!D52</f>
        <v>0</v>
      </c>
      <c r="E72" s="178">
        <f>pagos!E52</f>
        <v>0</v>
      </c>
      <c r="F72" s="178">
        <f>pagos!F52</f>
        <v>0</v>
      </c>
      <c r="G72" s="178">
        <f>pagos!G52</f>
        <v>0</v>
      </c>
      <c r="H72" s="178">
        <f>pagos!H52</f>
        <v>0</v>
      </c>
      <c r="I72" s="178">
        <f>pagos!I52</f>
        <v>0</v>
      </c>
      <c r="J72" s="178">
        <f>pagos!J52</f>
        <v>0</v>
      </c>
      <c r="K72" s="178">
        <f>pagos!K52</f>
        <v>0</v>
      </c>
      <c r="L72" s="178">
        <f>pagos!L52</f>
        <v>0</v>
      </c>
      <c r="M72" s="178">
        <f>pagos!M52</f>
        <v>0</v>
      </c>
      <c r="N72" s="178">
        <f>pagos!N52</f>
        <v>0</v>
      </c>
      <c r="O72" s="178">
        <f>pagos!O52</f>
        <v>0</v>
      </c>
      <c r="P72" s="178">
        <f>pagos!P52</f>
        <v>0</v>
      </c>
      <c r="Q72" s="178">
        <f>pagos!Q52</f>
        <v>0</v>
      </c>
      <c r="R72" s="178">
        <f>pagos!R52</f>
        <v>0</v>
      </c>
      <c r="S72" s="178">
        <f>pagos!S52</f>
        <v>0</v>
      </c>
      <c r="T72" s="178">
        <f>pagos!T52</f>
        <v>0</v>
      </c>
      <c r="U72" s="178">
        <f>pagos!U52</f>
        <v>0</v>
      </c>
      <c r="V72" s="178">
        <f>pagos!V52</f>
        <v>0</v>
      </c>
      <c r="W72" s="178">
        <f>pagos!W52</f>
        <v>0</v>
      </c>
      <c r="X72" s="178">
        <f>pagos!X52</f>
        <v>0</v>
      </c>
      <c r="Y72" s="179">
        <f>pagos!Y52</f>
        <v>0</v>
      </c>
      <c r="Z72" s="181"/>
      <c r="AA72" s="90" t="str">
        <f>pagos!AA52</f>
        <v xml:space="preserve">        Edificios</v>
      </c>
      <c r="AB72" s="25">
        <f>pagos!AB52</f>
        <v>0</v>
      </c>
    </row>
    <row r="73" spans="1:29" s="165" customFormat="1">
      <c r="A73" s="89" t="str">
        <f>pagos!A53</f>
        <v xml:space="preserve">   IVA</v>
      </c>
      <c r="B73" s="82">
        <f>pagos!B53</f>
        <v>0</v>
      </c>
      <c r="C73" s="82">
        <f>pagos!C53</f>
        <v>0</v>
      </c>
      <c r="D73" s="82">
        <f>pagos!D53</f>
        <v>0</v>
      </c>
      <c r="E73" s="82">
        <f>pagos!E53</f>
        <v>0</v>
      </c>
      <c r="F73" s="82">
        <f>pagos!F53</f>
        <v>0</v>
      </c>
      <c r="G73" s="82">
        <f>pagos!G53</f>
        <v>0</v>
      </c>
      <c r="H73" s="82">
        <f>pagos!H53</f>
        <v>0</v>
      </c>
      <c r="I73" s="82">
        <f>pagos!I53</f>
        <v>0</v>
      </c>
      <c r="J73" s="82">
        <f>pagos!J53</f>
        <v>0</v>
      </c>
      <c r="K73" s="82">
        <f>pagos!K53</f>
        <v>0</v>
      </c>
      <c r="L73" s="82">
        <f>pagos!L53</f>
        <v>0</v>
      </c>
      <c r="M73" s="82">
        <f>pagos!M53</f>
        <v>0</v>
      </c>
      <c r="N73" s="82">
        <f>pagos!N53</f>
        <v>0</v>
      </c>
      <c r="O73" s="82">
        <f>pagos!O53</f>
        <v>0</v>
      </c>
      <c r="P73" s="82">
        <f>pagos!P53</f>
        <v>0</v>
      </c>
      <c r="Q73" s="82">
        <f>pagos!Q53</f>
        <v>0</v>
      </c>
      <c r="R73" s="82">
        <f>pagos!R53</f>
        <v>0</v>
      </c>
      <c r="S73" s="82">
        <f>pagos!S53</f>
        <v>0</v>
      </c>
      <c r="T73" s="82">
        <f>pagos!T53</f>
        <v>0</v>
      </c>
      <c r="U73" s="82">
        <f>pagos!U53</f>
        <v>0</v>
      </c>
      <c r="V73" s="82">
        <f>pagos!V53</f>
        <v>0</v>
      </c>
      <c r="W73" s="82">
        <f>pagos!W53</f>
        <v>0</v>
      </c>
      <c r="X73" s="82">
        <f>pagos!X53</f>
        <v>0</v>
      </c>
      <c r="Y73" s="82">
        <f>pagos!Y53</f>
        <v>0</v>
      </c>
      <c r="Z73" s="180"/>
      <c r="AA73" s="89" t="str">
        <f>pagos!AA53</f>
        <v xml:space="preserve">   IVA</v>
      </c>
      <c r="AB73" s="91">
        <f>pagos!AB53</f>
        <v>0</v>
      </c>
    </row>
    <row r="74" spans="1:29" s="163" customFormat="1">
      <c r="A74" s="90" t="str">
        <f>pagos!A54</f>
        <v xml:space="preserve">        IVA soportado</v>
      </c>
      <c r="B74" s="178">
        <f>pagos!B54</f>
        <v>0</v>
      </c>
      <c r="C74" s="178">
        <f>pagos!C54</f>
        <v>0</v>
      </c>
      <c r="D74" s="178">
        <f>pagos!D54</f>
        <v>0</v>
      </c>
      <c r="E74" s="178">
        <f>pagos!E54</f>
        <v>0</v>
      </c>
      <c r="F74" s="178">
        <f>pagos!F54</f>
        <v>0</v>
      </c>
      <c r="G74" s="178">
        <f>pagos!G54</f>
        <v>0</v>
      </c>
      <c r="H74" s="178">
        <f>pagos!H54</f>
        <v>0</v>
      </c>
      <c r="I74" s="178">
        <f>pagos!I54</f>
        <v>0</v>
      </c>
      <c r="J74" s="178">
        <f>pagos!J54</f>
        <v>0</v>
      </c>
      <c r="K74" s="178">
        <f>pagos!K54</f>
        <v>0</v>
      </c>
      <c r="L74" s="178">
        <f>pagos!L54</f>
        <v>0</v>
      </c>
      <c r="M74" s="178">
        <f>pagos!M54</f>
        <v>0</v>
      </c>
      <c r="N74" s="178">
        <f>pagos!N54</f>
        <v>0</v>
      </c>
      <c r="O74" s="178">
        <f>pagos!O54</f>
        <v>0</v>
      </c>
      <c r="P74" s="178">
        <f>pagos!P54</f>
        <v>0</v>
      </c>
      <c r="Q74" s="178">
        <f>pagos!Q54</f>
        <v>0</v>
      </c>
      <c r="R74" s="178">
        <f>pagos!R54</f>
        <v>0</v>
      </c>
      <c r="S74" s="178">
        <f>pagos!S54</f>
        <v>0</v>
      </c>
      <c r="T74" s="178">
        <f>pagos!T54</f>
        <v>0</v>
      </c>
      <c r="U74" s="178">
        <f>pagos!U54</f>
        <v>0</v>
      </c>
      <c r="V74" s="178">
        <f>pagos!V54</f>
        <v>0</v>
      </c>
      <c r="W74" s="178">
        <f>pagos!W54</f>
        <v>0</v>
      </c>
      <c r="X74" s="178">
        <f>pagos!X54</f>
        <v>0</v>
      </c>
      <c r="Y74" s="179">
        <f>pagos!Y54</f>
        <v>0</v>
      </c>
      <c r="Z74" s="14"/>
      <c r="AA74" s="90" t="str">
        <f>pagos!AA54</f>
        <v xml:space="preserve">        IVA soportado</v>
      </c>
      <c r="AB74" s="25">
        <f>pagos!AB54</f>
        <v>0</v>
      </c>
    </row>
    <row r="75" spans="1:29" s="163" customFormat="1">
      <c r="A75" s="89" t="str">
        <f>pagos!A55</f>
        <v xml:space="preserve">   Otros Impuestos</v>
      </c>
      <c r="B75" s="82">
        <f>pagos!B55</f>
        <v>0</v>
      </c>
      <c r="C75" s="82">
        <f>pagos!C55</f>
        <v>0</v>
      </c>
      <c r="D75" s="82">
        <f>pagos!D55</f>
        <v>0</v>
      </c>
      <c r="E75" s="82">
        <f>pagos!E55</f>
        <v>0</v>
      </c>
      <c r="F75" s="82">
        <f>pagos!F55</f>
        <v>0</v>
      </c>
      <c r="G75" s="82">
        <f>pagos!G55</f>
        <v>0</v>
      </c>
      <c r="H75" s="82">
        <f>pagos!H55</f>
        <v>0</v>
      </c>
      <c r="I75" s="82">
        <f>pagos!I55</f>
        <v>0</v>
      </c>
      <c r="J75" s="82">
        <f>pagos!J55</f>
        <v>0</v>
      </c>
      <c r="K75" s="82">
        <f>pagos!K55</f>
        <v>0</v>
      </c>
      <c r="L75" s="82">
        <f>pagos!L55</f>
        <v>0</v>
      </c>
      <c r="M75" s="82">
        <f>pagos!M55</f>
        <v>0</v>
      </c>
      <c r="N75" s="82">
        <f>pagos!N55</f>
        <v>0</v>
      </c>
      <c r="O75" s="82">
        <f>pagos!O55</f>
        <v>0</v>
      </c>
      <c r="P75" s="82">
        <f>pagos!P55</f>
        <v>0</v>
      </c>
      <c r="Q75" s="82">
        <f>pagos!Q55</f>
        <v>0</v>
      </c>
      <c r="R75" s="82">
        <f>pagos!R55</f>
        <v>0</v>
      </c>
      <c r="S75" s="82">
        <f>pagos!S55</f>
        <v>0</v>
      </c>
      <c r="T75" s="82">
        <f>pagos!T55</f>
        <v>0</v>
      </c>
      <c r="U75" s="82">
        <f>pagos!U55</f>
        <v>0</v>
      </c>
      <c r="V75" s="82">
        <f>pagos!V55</f>
        <v>0</v>
      </c>
      <c r="W75" s="82">
        <f>pagos!W55</f>
        <v>0</v>
      </c>
      <c r="X75" s="82">
        <f>pagos!X55</f>
        <v>0</v>
      </c>
      <c r="Y75" s="82">
        <f>pagos!Y55</f>
        <v>0</v>
      </c>
      <c r="Z75" s="180"/>
      <c r="AA75" s="89" t="str">
        <f>pagos!AA55</f>
        <v xml:space="preserve">   Otros Impuestos</v>
      </c>
      <c r="AB75" s="91">
        <f>pagos!AB55</f>
        <v>0</v>
      </c>
    </row>
    <row r="76" spans="1:29" s="163" customFormat="1">
      <c r="A76" s="90" t="str">
        <f>pagos!A56</f>
        <v xml:space="preserve">        Otros Impuestos</v>
      </c>
      <c r="B76" s="178">
        <f>pagos!B56</f>
        <v>0</v>
      </c>
      <c r="C76" s="178">
        <f>pagos!C56</f>
        <v>0</v>
      </c>
      <c r="D76" s="178">
        <f>pagos!D56</f>
        <v>0</v>
      </c>
      <c r="E76" s="178">
        <f>pagos!E56</f>
        <v>0</v>
      </c>
      <c r="F76" s="178">
        <f>pagos!F56</f>
        <v>0</v>
      </c>
      <c r="G76" s="178">
        <f>pagos!G56</f>
        <v>0</v>
      </c>
      <c r="H76" s="178">
        <f>pagos!H56</f>
        <v>0</v>
      </c>
      <c r="I76" s="178">
        <f>pagos!I56</f>
        <v>0</v>
      </c>
      <c r="J76" s="178">
        <f>pagos!J56</f>
        <v>0</v>
      </c>
      <c r="K76" s="178">
        <f>pagos!K56</f>
        <v>0</v>
      </c>
      <c r="L76" s="178">
        <f>pagos!L56</f>
        <v>0</v>
      </c>
      <c r="M76" s="178">
        <f>pagos!M56</f>
        <v>0</v>
      </c>
      <c r="N76" s="178">
        <f>pagos!N56</f>
        <v>0</v>
      </c>
      <c r="O76" s="178">
        <f>pagos!O56</f>
        <v>0</v>
      </c>
      <c r="P76" s="178">
        <f>pagos!P56</f>
        <v>0</v>
      </c>
      <c r="Q76" s="178">
        <f>pagos!Q56</f>
        <v>0</v>
      </c>
      <c r="R76" s="178">
        <f>pagos!R56</f>
        <v>0</v>
      </c>
      <c r="S76" s="178">
        <f>pagos!S56</f>
        <v>0</v>
      </c>
      <c r="T76" s="178">
        <f>pagos!T56</f>
        <v>0</v>
      </c>
      <c r="U76" s="178">
        <f>pagos!U56</f>
        <v>0</v>
      </c>
      <c r="V76" s="178">
        <f>pagos!V56</f>
        <v>0</v>
      </c>
      <c r="W76" s="178">
        <f>pagos!W56</f>
        <v>0</v>
      </c>
      <c r="X76" s="178">
        <f>pagos!X56</f>
        <v>0</v>
      </c>
      <c r="Y76" s="179">
        <f>pagos!Y56</f>
        <v>0</v>
      </c>
      <c r="Z76" s="14"/>
      <c r="AA76" s="90" t="str">
        <f>pagos!AA56</f>
        <v xml:space="preserve">        Otros Impuestos</v>
      </c>
      <c r="AB76" s="25">
        <f>pagos!AB56</f>
        <v>0</v>
      </c>
    </row>
    <row r="77" spans="1:29" s="165" customFormat="1" ht="13.5" thickBot="1">
      <c r="A77" s="90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9"/>
      <c r="Z77" s="79"/>
      <c r="AA77" s="90"/>
      <c r="AB77" s="92"/>
    </row>
    <row r="78" spans="1:29" s="169" customFormat="1" ht="15">
      <c r="A78" s="95" t="str">
        <f>pagos!A58</f>
        <v>TOTAL PAGOS</v>
      </c>
      <c r="B78" s="183">
        <f>pagos!B58</f>
        <v>0</v>
      </c>
      <c r="C78" s="184">
        <f>pagos!C58</f>
        <v>0</v>
      </c>
      <c r="D78" s="183">
        <f>pagos!D58</f>
        <v>0</v>
      </c>
      <c r="E78" s="184">
        <f>pagos!E58</f>
        <v>0</v>
      </c>
      <c r="F78" s="183">
        <f>pagos!F58</f>
        <v>0</v>
      </c>
      <c r="G78" s="184">
        <f>pagos!G58</f>
        <v>0</v>
      </c>
      <c r="H78" s="183">
        <f>pagos!H58</f>
        <v>0</v>
      </c>
      <c r="I78" s="184">
        <f>pagos!I58</f>
        <v>0</v>
      </c>
      <c r="J78" s="183">
        <f>pagos!J58</f>
        <v>0</v>
      </c>
      <c r="K78" s="184">
        <f>pagos!K58</f>
        <v>0</v>
      </c>
      <c r="L78" s="183">
        <f>pagos!L58</f>
        <v>0</v>
      </c>
      <c r="M78" s="184">
        <f>pagos!M58</f>
        <v>0</v>
      </c>
      <c r="N78" s="183">
        <f>pagos!N58</f>
        <v>0</v>
      </c>
      <c r="O78" s="184">
        <f>pagos!O58</f>
        <v>0</v>
      </c>
      <c r="P78" s="183">
        <f>pagos!P58</f>
        <v>0</v>
      </c>
      <c r="Q78" s="184">
        <f>pagos!Q58</f>
        <v>0</v>
      </c>
      <c r="R78" s="183">
        <f>pagos!R58</f>
        <v>0</v>
      </c>
      <c r="S78" s="184">
        <f>pagos!S58</f>
        <v>0</v>
      </c>
      <c r="T78" s="183">
        <f>pagos!T58</f>
        <v>0</v>
      </c>
      <c r="U78" s="184">
        <f>pagos!U58</f>
        <v>0</v>
      </c>
      <c r="V78" s="183">
        <f>pagos!V58</f>
        <v>0</v>
      </c>
      <c r="W78" s="184">
        <f>pagos!W58</f>
        <v>0</v>
      </c>
      <c r="X78" s="183">
        <f>pagos!X58</f>
        <v>0</v>
      </c>
      <c r="Y78" s="184">
        <f>pagos!Y58</f>
        <v>0</v>
      </c>
      <c r="Z78" s="64">
        <f>pagos!Z58</f>
        <v>0</v>
      </c>
      <c r="AA78" s="93" t="str">
        <f>pagos!AA58</f>
        <v>TOTAL PAGOS</v>
      </c>
      <c r="AB78" s="94">
        <f>pagos!AB58</f>
        <v>0</v>
      </c>
    </row>
    <row r="79" spans="1:29" s="189" customFormat="1">
      <c r="A79" s="185"/>
      <c r="B79" s="186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8"/>
      <c r="AB79" s="2"/>
    </row>
    <row r="80" spans="1:29" s="189" customFormat="1" ht="15">
      <c r="A80" s="212" t="s">
        <v>104</v>
      </c>
      <c r="B80" s="213">
        <f>'Datos Básicos'!B13</f>
        <v>0</v>
      </c>
      <c r="C80" s="214">
        <f>'Datos Básicos'!C13</f>
        <v>0</v>
      </c>
      <c r="D80" s="214">
        <f>'Datos Básicos'!D13</f>
        <v>0</v>
      </c>
      <c r="E80" s="214">
        <f>'Datos Básicos'!E13</f>
        <v>0</v>
      </c>
      <c r="F80" s="214">
        <f>'Datos Básicos'!F13</f>
        <v>0</v>
      </c>
      <c r="G80" s="214">
        <f>'Datos Básicos'!G13</f>
        <v>0</v>
      </c>
      <c r="H80" s="214">
        <f>'Datos Básicos'!H13</f>
        <v>0</v>
      </c>
      <c r="I80" s="214">
        <f>'Datos Básicos'!I13</f>
        <v>0</v>
      </c>
      <c r="J80" s="214">
        <f>'Datos Básicos'!J13</f>
        <v>0</v>
      </c>
      <c r="K80" s="214">
        <f>'Datos Básicos'!K13</f>
        <v>0</v>
      </c>
      <c r="L80" s="214">
        <f>'Datos Básicos'!L13</f>
        <v>0</v>
      </c>
      <c r="M80" s="214">
        <f>'Datos Básicos'!M13</f>
        <v>0</v>
      </c>
      <c r="N80" s="214">
        <f>'Datos Básicos'!N13</f>
        <v>0</v>
      </c>
      <c r="O80" s="214">
        <f>'Datos Básicos'!O13</f>
        <v>0</v>
      </c>
      <c r="P80" s="214">
        <f>'Datos Básicos'!P13</f>
        <v>0</v>
      </c>
      <c r="Q80" s="214">
        <f>'Datos Básicos'!Q13</f>
        <v>0</v>
      </c>
      <c r="R80" s="214">
        <f>'Datos Básicos'!R13</f>
        <v>0</v>
      </c>
      <c r="S80" s="214">
        <f>'Datos Básicos'!S13</f>
        <v>0</v>
      </c>
      <c r="T80" s="214">
        <f>'Datos Básicos'!T13</f>
        <v>0</v>
      </c>
      <c r="U80" s="214">
        <f>'Datos Básicos'!U13</f>
        <v>0</v>
      </c>
      <c r="V80" s="214">
        <f>'Datos Básicos'!V13</f>
        <v>0</v>
      </c>
      <c r="W80" s="214">
        <f>'Datos Básicos'!W13</f>
        <v>0</v>
      </c>
      <c r="X80" s="214">
        <f>'Datos Básicos'!X13</f>
        <v>0</v>
      </c>
      <c r="Y80" s="214">
        <f>'Datos Básicos'!Y13</f>
        <v>0</v>
      </c>
      <c r="Z80" s="187"/>
      <c r="AA80" s="192" t="s">
        <v>104</v>
      </c>
      <c r="AB80" s="215">
        <f>C80+E80+G80+I80+K80+M80+O80+Q80+S80+U80+W80+Y80</f>
        <v>0</v>
      </c>
    </row>
    <row r="81" spans="1:28" s="189" customFormat="1">
      <c r="A81" s="186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8"/>
      <c r="AB81" s="2"/>
    </row>
    <row r="82" spans="1:28" s="189" customFormat="1" ht="21" customHeight="1">
      <c r="A82" s="190" t="s">
        <v>105</v>
      </c>
      <c r="B82" s="191">
        <f>B8+B23-B78+B80</f>
        <v>0</v>
      </c>
      <c r="C82" s="191">
        <f t="shared" ref="C82:Y82" si="1">C8+C23-C78+C80</f>
        <v>0</v>
      </c>
      <c r="D82" s="191">
        <f t="shared" si="1"/>
        <v>0</v>
      </c>
      <c r="E82" s="191">
        <f t="shared" si="1"/>
        <v>0</v>
      </c>
      <c r="F82" s="191">
        <f t="shared" si="1"/>
        <v>0</v>
      </c>
      <c r="G82" s="191">
        <f t="shared" si="1"/>
        <v>0</v>
      </c>
      <c r="H82" s="191">
        <f t="shared" si="1"/>
        <v>0</v>
      </c>
      <c r="I82" s="191">
        <f t="shared" si="1"/>
        <v>0</v>
      </c>
      <c r="J82" s="191">
        <f t="shared" si="1"/>
        <v>0</v>
      </c>
      <c r="K82" s="191">
        <f t="shared" si="1"/>
        <v>0</v>
      </c>
      <c r="L82" s="191">
        <f t="shared" si="1"/>
        <v>0</v>
      </c>
      <c r="M82" s="191">
        <f t="shared" si="1"/>
        <v>0</v>
      </c>
      <c r="N82" s="191">
        <f t="shared" si="1"/>
        <v>0</v>
      </c>
      <c r="O82" s="191">
        <f t="shared" si="1"/>
        <v>0</v>
      </c>
      <c r="P82" s="191">
        <f t="shared" si="1"/>
        <v>0</v>
      </c>
      <c r="Q82" s="191">
        <f t="shared" si="1"/>
        <v>0</v>
      </c>
      <c r="R82" s="191">
        <f t="shared" si="1"/>
        <v>0</v>
      </c>
      <c r="S82" s="191">
        <f t="shared" si="1"/>
        <v>0</v>
      </c>
      <c r="T82" s="191">
        <f t="shared" si="1"/>
        <v>0</v>
      </c>
      <c r="U82" s="191">
        <f t="shared" si="1"/>
        <v>0</v>
      </c>
      <c r="V82" s="191">
        <f t="shared" si="1"/>
        <v>0</v>
      </c>
      <c r="W82" s="191">
        <f t="shared" si="1"/>
        <v>0</v>
      </c>
      <c r="X82" s="191">
        <f t="shared" si="1"/>
        <v>0</v>
      </c>
      <c r="Y82" s="191">
        <f t="shared" si="1"/>
        <v>0</v>
      </c>
      <c r="Z82" s="187"/>
      <c r="AA82" s="192" t="s">
        <v>105</v>
      </c>
      <c r="AB82" s="191">
        <f>AB8+AB23-AB78</f>
        <v>0</v>
      </c>
    </row>
    <row r="83" spans="1:28" ht="15">
      <c r="A83" s="193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5"/>
      <c r="AB83" s="195"/>
    </row>
    <row r="84" spans="1:28" s="189" customFormat="1" ht="14.25" customHeight="1" thickBot="1">
      <c r="A84" s="190" t="s">
        <v>63</v>
      </c>
      <c r="B84" s="270">
        <f>B82-C82</f>
        <v>0</v>
      </c>
      <c r="C84" s="271"/>
      <c r="D84" s="265">
        <f>D82-E82</f>
        <v>0</v>
      </c>
      <c r="E84" s="266"/>
      <c r="F84" s="265">
        <f>F82-G82</f>
        <v>0</v>
      </c>
      <c r="G84" s="266"/>
      <c r="H84" s="265">
        <f>H82-I82</f>
        <v>0</v>
      </c>
      <c r="I84" s="266"/>
      <c r="J84" s="265">
        <f>J82-K82</f>
        <v>0</v>
      </c>
      <c r="K84" s="266"/>
      <c r="L84" s="265">
        <f>L82-M82</f>
        <v>0</v>
      </c>
      <c r="M84" s="266"/>
      <c r="N84" s="265">
        <f>N82-O82</f>
        <v>0</v>
      </c>
      <c r="O84" s="277"/>
      <c r="P84" s="276">
        <f>P82-Q82</f>
        <v>0</v>
      </c>
      <c r="Q84" s="266"/>
      <c r="R84" s="265">
        <f>R82-S82</f>
        <v>0</v>
      </c>
      <c r="S84" s="266"/>
      <c r="T84" s="265">
        <f>T82-U82</f>
        <v>0</v>
      </c>
      <c r="U84" s="266"/>
      <c r="V84" s="265">
        <f>V82-W82</f>
        <v>0</v>
      </c>
      <c r="W84" s="266"/>
      <c r="X84" s="265">
        <f>X82-Y82</f>
        <v>0</v>
      </c>
      <c r="Y84" s="278"/>
      <c r="Z84" s="196"/>
      <c r="AA84" s="187"/>
      <c r="AB84" s="187"/>
    </row>
    <row r="85" spans="1:28" ht="13.5" customHeight="1">
      <c r="A85" s="197"/>
      <c r="B85" s="198"/>
      <c r="C85" s="198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19"/>
      <c r="AB85" s="66"/>
    </row>
    <row r="86" spans="1:28">
      <c r="A86" s="119"/>
      <c r="B86" s="199"/>
      <c r="C86" s="199"/>
      <c r="D86" s="199"/>
      <c r="E86" s="199"/>
      <c r="F86" s="199"/>
      <c r="G86" s="199"/>
      <c r="H86" s="199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1"/>
      <c r="AA86" s="66"/>
      <c r="AB86" s="66"/>
    </row>
    <row r="87" spans="1:28">
      <c r="A87" s="202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AA87" s="66"/>
      <c r="AB87" s="66"/>
    </row>
    <row r="88" spans="1:28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AA88" s="66"/>
      <c r="AB88" s="66"/>
    </row>
    <row r="89" spans="1:28" ht="18">
      <c r="A89" s="203" t="s">
        <v>98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AA89" s="66"/>
      <c r="AB89" s="66"/>
    </row>
    <row r="90" spans="1:28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AA90" s="66"/>
      <c r="AB90" s="66"/>
    </row>
    <row r="91" spans="1:28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204"/>
      <c r="X91" s="66"/>
      <c r="Y91" s="66"/>
      <c r="AA91" s="66"/>
      <c r="AB91" s="66"/>
    </row>
    <row r="92" spans="1:28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AA92" s="66"/>
      <c r="AB92" s="66"/>
    </row>
    <row r="93" spans="1:28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AA93" s="66"/>
      <c r="AB93" s="66"/>
    </row>
    <row r="94" spans="1:28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AA94" s="66"/>
      <c r="AB94" s="66"/>
    </row>
    <row r="95" spans="1:28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AA95" s="66"/>
      <c r="AB95" s="66"/>
    </row>
    <row r="96" spans="1:28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AA96" s="66"/>
      <c r="AB96" s="66"/>
    </row>
    <row r="97" spans="1:28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AA97" s="66"/>
      <c r="AB97" s="66"/>
    </row>
    <row r="98" spans="1:28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AA98" s="66"/>
      <c r="AB98" s="66"/>
    </row>
    <row r="99" spans="1:28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AA99" s="66"/>
      <c r="AB99" s="66"/>
    </row>
    <row r="100" spans="1:28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AA100" s="66"/>
      <c r="AB100" s="66"/>
    </row>
    <row r="101" spans="1:28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AA101" s="66"/>
      <c r="AB101" s="66"/>
    </row>
    <row r="102" spans="1:28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AA102" s="66"/>
      <c r="AB102" s="66"/>
    </row>
    <row r="103" spans="1:28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AA103" s="66"/>
      <c r="AB103" s="66"/>
    </row>
    <row r="104" spans="1:28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AA104" s="66"/>
      <c r="AB104" s="66"/>
    </row>
    <row r="105" spans="1:28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AA105" s="66"/>
      <c r="AB105" s="66"/>
    </row>
    <row r="106" spans="1:28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AA106" s="66"/>
      <c r="AB106" s="66"/>
    </row>
    <row r="107" spans="1:28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AA107" s="66"/>
      <c r="AB107" s="66"/>
    </row>
    <row r="108" spans="1:28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AA108" s="66"/>
      <c r="AB108" s="66"/>
    </row>
    <row r="109" spans="1:28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AA109" s="66"/>
      <c r="AB109" s="66"/>
    </row>
    <row r="110" spans="1:28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AA110" s="66"/>
      <c r="AB110" s="66"/>
    </row>
    <row r="111" spans="1:28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AA111" s="66"/>
      <c r="AB111" s="66"/>
    </row>
    <row r="112" spans="1:28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AA112" s="66"/>
      <c r="AB112" s="66"/>
    </row>
    <row r="113" spans="1:28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AA113" s="66"/>
      <c r="AB113" s="66"/>
    </row>
    <row r="114" spans="1:28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AA114" s="66"/>
      <c r="AB114" s="66"/>
    </row>
    <row r="115" spans="1:28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AA115" s="66"/>
      <c r="AB115" s="66"/>
    </row>
    <row r="116" spans="1:28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AA116" s="66"/>
      <c r="AB116" s="66"/>
    </row>
    <row r="117" spans="1:28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AA117" s="66"/>
      <c r="AB117" s="66"/>
    </row>
    <row r="118" spans="1:28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AA118" s="66"/>
      <c r="AB118" s="66"/>
    </row>
    <row r="119" spans="1:28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AA119" s="66"/>
      <c r="AB119" s="66"/>
    </row>
    <row r="120" spans="1:28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AA120" s="66"/>
      <c r="AB120" s="66"/>
    </row>
    <row r="121" spans="1:28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AA121" s="66"/>
      <c r="AB121" s="66"/>
    </row>
    <row r="122" spans="1:28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AA122" s="66"/>
      <c r="AB122" s="66"/>
    </row>
    <row r="123" spans="1:28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AA123" s="66"/>
      <c r="AB123" s="66"/>
    </row>
    <row r="124" spans="1:28" ht="23.25" customHeight="1">
      <c r="A124" s="205"/>
      <c r="B124" s="119"/>
      <c r="C124" s="119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AA124" s="66"/>
      <c r="AB124" s="66"/>
    </row>
    <row r="125" spans="1:28">
      <c r="A125" s="66"/>
      <c r="B125" s="119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AA125" s="66"/>
      <c r="AB125" s="66"/>
    </row>
    <row r="126" spans="1:28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AA126" s="66"/>
      <c r="AB126" s="66"/>
    </row>
    <row r="127" spans="1:28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AA127" s="66"/>
      <c r="AB127" s="66"/>
    </row>
    <row r="128" spans="1:28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AA128" s="66"/>
      <c r="AB128" s="66"/>
    </row>
    <row r="129" spans="1:28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AA129" s="66"/>
      <c r="AB129" s="66"/>
    </row>
    <row r="130" spans="1:28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AA130" s="66"/>
      <c r="AB130" s="66"/>
    </row>
    <row r="131" spans="1:28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AA131" s="66"/>
      <c r="AB131" s="66"/>
    </row>
    <row r="132" spans="1:28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AA132" s="66"/>
      <c r="AB132" s="66"/>
    </row>
    <row r="133" spans="1:28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AA133" s="66"/>
      <c r="AB133" s="66"/>
    </row>
    <row r="134" spans="1:28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AA134" s="66"/>
      <c r="AB134" s="66"/>
    </row>
    <row r="135" spans="1:28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AA135" s="66"/>
      <c r="AB135" s="66"/>
    </row>
    <row r="136" spans="1:28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AA136" s="66"/>
      <c r="AB136" s="66"/>
    </row>
    <row r="137" spans="1:28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AA137" s="66"/>
      <c r="AB137" s="66"/>
    </row>
    <row r="138" spans="1:28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AA138" s="66"/>
      <c r="AB138" s="66"/>
    </row>
    <row r="139" spans="1:28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AA139" s="66"/>
      <c r="AB139" s="66"/>
    </row>
    <row r="140" spans="1:28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AA140" s="66"/>
      <c r="AB140" s="66"/>
    </row>
    <row r="141" spans="1:28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AA141" s="66"/>
      <c r="AB141" s="66"/>
    </row>
    <row r="142" spans="1:28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AA142" s="66"/>
      <c r="AB142" s="66"/>
    </row>
    <row r="143" spans="1:28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AA143" s="66"/>
      <c r="AB143" s="66"/>
    </row>
    <row r="144" spans="1:28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AA144" s="66"/>
      <c r="AB144" s="66"/>
    </row>
    <row r="145" spans="1:28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AA145" s="66"/>
      <c r="AB145" s="66"/>
    </row>
    <row r="146" spans="1:28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AA146" s="66"/>
      <c r="AB146" s="66"/>
    </row>
    <row r="147" spans="1:28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AA147" s="66"/>
      <c r="AB147" s="66"/>
    </row>
    <row r="148" spans="1:28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AA148" s="66"/>
      <c r="AB148" s="66"/>
    </row>
    <row r="149" spans="1:28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AA149" s="66"/>
      <c r="AB149" s="66"/>
    </row>
    <row r="150" spans="1:28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AA150" s="66"/>
      <c r="AB150" s="66"/>
    </row>
    <row r="151" spans="1:28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AA151" s="66"/>
      <c r="AB151" s="66"/>
    </row>
    <row r="152" spans="1:28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AA152" s="66"/>
      <c r="AB152" s="66"/>
    </row>
    <row r="153" spans="1:28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AA153" s="66"/>
      <c r="AB153" s="66"/>
    </row>
    <row r="154" spans="1:28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AA154" s="66"/>
      <c r="AB154" s="66"/>
    </row>
    <row r="155" spans="1:28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AA155" s="66"/>
      <c r="AB155" s="66"/>
    </row>
    <row r="156" spans="1:28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AA156" s="66"/>
      <c r="AB156" s="66"/>
    </row>
    <row r="157" spans="1:28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AA157" s="66"/>
      <c r="AB157" s="66"/>
    </row>
    <row r="158" spans="1:28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AA158" s="66"/>
      <c r="AB158" s="66"/>
    </row>
    <row r="159" spans="1:28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AA159" s="66"/>
      <c r="AB159" s="66"/>
    </row>
    <row r="160" spans="1:28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AA160" s="66"/>
      <c r="AB160" s="66"/>
    </row>
    <row r="161" spans="1:28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AA161" s="66"/>
      <c r="AB161" s="66"/>
    </row>
    <row r="162" spans="1:28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AA162" s="66"/>
      <c r="AB162" s="66"/>
    </row>
    <row r="163" spans="1:28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AA163" s="66"/>
      <c r="AB163" s="66"/>
    </row>
    <row r="164" spans="1:28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AA164" s="66"/>
      <c r="AB164" s="66"/>
    </row>
    <row r="165" spans="1:28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AA165" s="66"/>
      <c r="AB165" s="66"/>
    </row>
    <row r="166" spans="1:28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AA166" s="66"/>
      <c r="AB166" s="66"/>
    </row>
    <row r="167" spans="1:28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AA167" s="66"/>
      <c r="AB167" s="66"/>
    </row>
    <row r="168" spans="1:28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AA168" s="66"/>
      <c r="AB168" s="66"/>
    </row>
    <row r="169" spans="1:28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AA169" s="66"/>
      <c r="AB169" s="66"/>
    </row>
    <row r="170" spans="1:28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AA170" s="66"/>
      <c r="AB170" s="66"/>
    </row>
    <row r="171" spans="1:28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AA171" s="66"/>
      <c r="AB171" s="66"/>
    </row>
    <row r="172" spans="1:28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AA172" s="66"/>
      <c r="AB172" s="66"/>
    </row>
    <row r="173" spans="1:28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AA173" s="66"/>
      <c r="AB173" s="66"/>
    </row>
    <row r="174" spans="1:28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AA174" s="66"/>
      <c r="AB174" s="66"/>
    </row>
    <row r="175" spans="1:28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AA175" s="66"/>
      <c r="AB175" s="66"/>
    </row>
    <row r="176" spans="1:28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AA176" s="66"/>
      <c r="AB176" s="66"/>
    </row>
    <row r="177" spans="1:28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AA177" s="66"/>
      <c r="AB177" s="66"/>
    </row>
    <row r="178" spans="1:28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AA178" s="66"/>
      <c r="AB178" s="66"/>
    </row>
    <row r="179" spans="1:28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AA179" s="66"/>
      <c r="AB179" s="66"/>
    </row>
    <row r="180" spans="1:28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AA180" s="66"/>
      <c r="AB180" s="66"/>
    </row>
    <row r="181" spans="1:28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AA181" s="66"/>
      <c r="AB181" s="66"/>
    </row>
    <row r="182" spans="1:28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AA182" s="66"/>
      <c r="AB182" s="66"/>
    </row>
    <row r="183" spans="1:28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AA183" s="66"/>
      <c r="AB183" s="66"/>
    </row>
    <row r="184" spans="1:28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AA184" s="66"/>
      <c r="AB184" s="66"/>
    </row>
    <row r="185" spans="1:28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AA185" s="66"/>
      <c r="AB185" s="66"/>
    </row>
    <row r="186" spans="1:28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AA186" s="66"/>
      <c r="AB186" s="66"/>
    </row>
    <row r="187" spans="1:28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AA187" s="66"/>
      <c r="AB187" s="66"/>
    </row>
    <row r="188" spans="1:28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AA188" s="66"/>
      <c r="AB188" s="66"/>
    </row>
    <row r="189" spans="1:28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AA189" s="66"/>
      <c r="AB189" s="66"/>
    </row>
    <row r="190" spans="1:28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AA190" s="66"/>
      <c r="AB190" s="66"/>
    </row>
    <row r="191" spans="1:28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AA191" s="66"/>
      <c r="AB191" s="66"/>
    </row>
    <row r="192" spans="1:28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AA192" s="66"/>
      <c r="AB192" s="66"/>
    </row>
    <row r="193" spans="1:28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AA193" s="66"/>
      <c r="AB193" s="66"/>
    </row>
    <row r="194" spans="1:28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AA194" s="66"/>
      <c r="AB194" s="66"/>
    </row>
    <row r="195" spans="1:28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AA195" s="66"/>
      <c r="AB195" s="66"/>
    </row>
    <row r="196" spans="1:28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AA196" s="66"/>
      <c r="AB196" s="66"/>
    </row>
    <row r="197" spans="1:28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AA197" s="66"/>
      <c r="AB197" s="66"/>
    </row>
    <row r="198" spans="1:28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AA198" s="66"/>
      <c r="AB198" s="66"/>
    </row>
    <row r="199" spans="1:28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AA199" s="66"/>
      <c r="AB199" s="66"/>
    </row>
    <row r="200" spans="1:28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AA200" s="66"/>
      <c r="AB200" s="66"/>
    </row>
    <row r="201" spans="1:28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AA201" s="66"/>
      <c r="AB201" s="66"/>
    </row>
    <row r="202" spans="1:28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AA202" s="66"/>
      <c r="AB202" s="66"/>
    </row>
    <row r="203" spans="1:28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AA203" s="66"/>
      <c r="AB203" s="66"/>
    </row>
    <row r="204" spans="1:28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AA204" s="66"/>
      <c r="AB204" s="66"/>
    </row>
    <row r="205" spans="1:28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AA205" s="66"/>
      <c r="AB205" s="66"/>
    </row>
    <row r="206" spans="1:28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AA206" s="66"/>
      <c r="AB206" s="66"/>
    </row>
    <row r="207" spans="1:28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AA207" s="66"/>
      <c r="AB207" s="66"/>
    </row>
    <row r="208" spans="1:28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AA208" s="66"/>
      <c r="AB208" s="66"/>
    </row>
    <row r="209" spans="1:28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AA209" s="66"/>
      <c r="AB209" s="66"/>
    </row>
    <row r="210" spans="1:28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AA210" s="66"/>
      <c r="AB210" s="66"/>
    </row>
    <row r="211" spans="1:28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AA211" s="66"/>
      <c r="AB211" s="66"/>
    </row>
    <row r="212" spans="1:28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AA212" s="66"/>
      <c r="AB212" s="66"/>
    </row>
    <row r="213" spans="1:28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AA213" s="66"/>
      <c r="AB213" s="66"/>
    </row>
    <row r="214" spans="1:28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AA214" s="66"/>
      <c r="AB214" s="66"/>
    </row>
    <row r="215" spans="1:28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AA215" s="66"/>
      <c r="AB215" s="66"/>
    </row>
    <row r="216" spans="1:28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AA216" s="66"/>
      <c r="AB216" s="66"/>
    </row>
    <row r="217" spans="1:28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AA217" s="66"/>
      <c r="AB217" s="66"/>
    </row>
    <row r="218" spans="1:28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AA218" s="66"/>
      <c r="AB218" s="66"/>
    </row>
    <row r="219" spans="1:28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AA219" s="66"/>
      <c r="AB219" s="66"/>
    </row>
    <row r="220" spans="1:28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AA220" s="66"/>
      <c r="AB220" s="66"/>
    </row>
    <row r="221" spans="1:28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AA221" s="66"/>
      <c r="AB221" s="66"/>
    </row>
    <row r="222" spans="1:28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AA222" s="66"/>
      <c r="AB222" s="66"/>
    </row>
    <row r="223" spans="1:28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AA223" s="66"/>
      <c r="AB223" s="66"/>
    </row>
    <row r="224" spans="1:28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AA224" s="66"/>
      <c r="AB224" s="66"/>
    </row>
    <row r="225" spans="1:28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AA225" s="66"/>
      <c r="AB225" s="66"/>
    </row>
    <row r="226" spans="1:28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AA226" s="66"/>
      <c r="AB226" s="66"/>
    </row>
    <row r="227" spans="1:28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AA227" s="66"/>
      <c r="AB227" s="66"/>
    </row>
    <row r="228" spans="1:28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AA228" s="66"/>
      <c r="AB228" s="66"/>
    </row>
    <row r="229" spans="1:28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AA229" s="66"/>
      <c r="AB229" s="66"/>
    </row>
    <row r="230" spans="1:28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AA230" s="66"/>
      <c r="AB230" s="66"/>
    </row>
    <row r="231" spans="1:28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AA231" s="66"/>
      <c r="AB231" s="66"/>
    </row>
    <row r="232" spans="1:28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AA232" s="66"/>
      <c r="AB232" s="66"/>
    </row>
    <row r="233" spans="1:28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AA233" s="66"/>
      <c r="AB233" s="66"/>
    </row>
    <row r="234" spans="1:28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AA234" s="66"/>
      <c r="AB234" s="66"/>
    </row>
    <row r="235" spans="1:28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AA235" s="66"/>
      <c r="AB235" s="66"/>
    </row>
    <row r="236" spans="1:28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AA236" s="66"/>
      <c r="AB236" s="66"/>
    </row>
    <row r="237" spans="1:28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AA237" s="66"/>
      <c r="AB237" s="66"/>
    </row>
    <row r="238" spans="1:28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AA238" s="66"/>
      <c r="AB238" s="66"/>
    </row>
    <row r="239" spans="1:28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AA239" s="66"/>
      <c r="AB239" s="66"/>
    </row>
    <row r="240" spans="1:28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AA240" s="66"/>
      <c r="AB240" s="66"/>
    </row>
    <row r="241" spans="1:28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AA241" s="66"/>
      <c r="AB241" s="66"/>
    </row>
    <row r="242" spans="1:28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AA242" s="66"/>
      <c r="AB242" s="66"/>
    </row>
    <row r="243" spans="1:28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AA243" s="66"/>
      <c r="AB243" s="66"/>
    </row>
    <row r="244" spans="1:28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AA244" s="66"/>
      <c r="AB244" s="66"/>
    </row>
    <row r="245" spans="1:28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AA245" s="66"/>
      <c r="AB245" s="66"/>
    </row>
    <row r="246" spans="1:28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AA246" s="66"/>
      <c r="AB246" s="66"/>
    </row>
    <row r="247" spans="1:28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AA247" s="66"/>
      <c r="AB247" s="66"/>
    </row>
    <row r="248" spans="1:28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AA248" s="66"/>
      <c r="AB248" s="66"/>
    </row>
    <row r="249" spans="1:28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AA249" s="66"/>
      <c r="AB249" s="66"/>
    </row>
    <row r="250" spans="1:28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AA250" s="66"/>
      <c r="AB250" s="66"/>
    </row>
    <row r="251" spans="1:28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AA251" s="66"/>
      <c r="AB251" s="66"/>
    </row>
    <row r="252" spans="1:28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AA252" s="66"/>
      <c r="AB252" s="66"/>
    </row>
    <row r="253" spans="1:28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AA253" s="66"/>
      <c r="AB253" s="66"/>
    </row>
    <row r="254" spans="1:28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AA254" s="66"/>
      <c r="AB254" s="66"/>
    </row>
    <row r="255" spans="1:28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AA255" s="66"/>
      <c r="AB255" s="66"/>
    </row>
    <row r="256" spans="1:28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AA256" s="66"/>
      <c r="AB256" s="66"/>
    </row>
    <row r="257" spans="1:28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AA257" s="66"/>
      <c r="AB257" s="66"/>
    </row>
    <row r="258" spans="1:28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AA258" s="66"/>
      <c r="AB258" s="66"/>
    </row>
    <row r="259" spans="1:28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AA259" s="66"/>
      <c r="AB259" s="66"/>
    </row>
    <row r="260" spans="1:28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AA260" s="66"/>
      <c r="AB260" s="66"/>
    </row>
    <row r="261" spans="1:28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AA261" s="66"/>
      <c r="AB261" s="66"/>
    </row>
    <row r="262" spans="1:28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AA262" s="66"/>
      <c r="AB262" s="66"/>
    </row>
    <row r="263" spans="1:28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AA263" s="66"/>
      <c r="AB263" s="66"/>
    </row>
    <row r="264" spans="1:28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AA264" s="66"/>
      <c r="AB264" s="66"/>
    </row>
    <row r="265" spans="1:28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AA265" s="66"/>
      <c r="AB265" s="66"/>
    </row>
    <row r="266" spans="1:28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AA266" s="66"/>
      <c r="AB266" s="66"/>
    </row>
    <row r="267" spans="1:28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AA267" s="66"/>
      <c r="AB267" s="66"/>
    </row>
    <row r="268" spans="1:28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AA268" s="66"/>
      <c r="AB268" s="66"/>
    </row>
    <row r="269" spans="1:28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AA269" s="66"/>
      <c r="AB269" s="66"/>
    </row>
    <row r="270" spans="1:28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AA270" s="66"/>
      <c r="AB270" s="66"/>
    </row>
    <row r="271" spans="1:28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AA271" s="66"/>
      <c r="AB271" s="66"/>
    </row>
    <row r="272" spans="1:28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AA272" s="66"/>
      <c r="AB272" s="66"/>
    </row>
    <row r="273" spans="1:28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AA273" s="66"/>
      <c r="AB273" s="66"/>
    </row>
    <row r="274" spans="1:28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AA274" s="66"/>
      <c r="AB274" s="66"/>
    </row>
    <row r="275" spans="1:28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AA275" s="66"/>
      <c r="AB275" s="66"/>
    </row>
    <row r="276" spans="1:28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AA276" s="66"/>
      <c r="AB276" s="66"/>
    </row>
    <row r="277" spans="1:28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AA277" s="66"/>
      <c r="AB277" s="66"/>
    </row>
    <row r="278" spans="1:28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AA278" s="66"/>
      <c r="AB278" s="66"/>
    </row>
    <row r="279" spans="1:28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AA279" s="66"/>
      <c r="AB279" s="66"/>
    </row>
    <row r="280" spans="1:28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AA280" s="66"/>
      <c r="AB280" s="66"/>
    </row>
    <row r="281" spans="1:28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AA281" s="66"/>
      <c r="AB281" s="66"/>
    </row>
    <row r="282" spans="1:28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AA282" s="66"/>
      <c r="AB282" s="66"/>
    </row>
    <row r="283" spans="1:28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AA283" s="66"/>
      <c r="AB283" s="66"/>
    </row>
    <row r="284" spans="1:28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AA284" s="66"/>
      <c r="AB284" s="66"/>
    </row>
    <row r="285" spans="1:28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AA285" s="66"/>
      <c r="AB285" s="66"/>
    </row>
    <row r="286" spans="1:28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AA286" s="66"/>
      <c r="AB286" s="66"/>
    </row>
    <row r="287" spans="1:28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AA287" s="66"/>
      <c r="AB287" s="66"/>
    </row>
    <row r="288" spans="1:28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AA288" s="66"/>
      <c r="AB288" s="66"/>
    </row>
    <row r="289" spans="1:28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AA289" s="66"/>
      <c r="AB289" s="66"/>
    </row>
    <row r="290" spans="1:28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AA290" s="66"/>
      <c r="AB290" s="66"/>
    </row>
    <row r="291" spans="1:28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AA291" s="66"/>
      <c r="AB291" s="66"/>
    </row>
    <row r="292" spans="1:28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AA292" s="66"/>
      <c r="AB292" s="66"/>
    </row>
    <row r="293" spans="1:28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AA293" s="66"/>
      <c r="AB293" s="66"/>
    </row>
    <row r="294" spans="1:28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AA294" s="66"/>
      <c r="AB294" s="66"/>
    </row>
    <row r="295" spans="1:28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AA295" s="66"/>
      <c r="AB295" s="66"/>
    </row>
    <row r="296" spans="1:28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AA296" s="66"/>
      <c r="AB296" s="66"/>
    </row>
    <row r="297" spans="1:28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AA297" s="66"/>
      <c r="AB297" s="66"/>
    </row>
    <row r="298" spans="1:28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AA298" s="66"/>
      <c r="AB298" s="66"/>
    </row>
    <row r="299" spans="1:28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AA299" s="66"/>
      <c r="AB299" s="66"/>
    </row>
    <row r="300" spans="1:28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AA300" s="66"/>
      <c r="AB300" s="66"/>
    </row>
    <row r="301" spans="1:28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AA301" s="66"/>
      <c r="AB301" s="66"/>
    </row>
    <row r="302" spans="1:28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AA302" s="66"/>
      <c r="AB302" s="66"/>
    </row>
    <row r="303" spans="1:28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AA303" s="66"/>
      <c r="AB303" s="66"/>
    </row>
    <row r="304" spans="1:28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AA304" s="66"/>
      <c r="AB304" s="66"/>
    </row>
    <row r="305" spans="1:28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AA305" s="66"/>
      <c r="AB305" s="66"/>
    </row>
    <row r="306" spans="1:28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AA306" s="66"/>
      <c r="AB306" s="66"/>
    </row>
    <row r="307" spans="1:28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AA307" s="66"/>
      <c r="AB307" s="66"/>
    </row>
    <row r="308" spans="1:28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AA308" s="66"/>
      <c r="AB308" s="66"/>
    </row>
    <row r="309" spans="1:28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AA309" s="66"/>
      <c r="AB309" s="66"/>
    </row>
    <row r="310" spans="1:28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AA310" s="66"/>
      <c r="AB310" s="66"/>
    </row>
    <row r="311" spans="1:28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AA311" s="66"/>
      <c r="AB311" s="66"/>
    </row>
    <row r="312" spans="1:28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AA312" s="66"/>
      <c r="AB312" s="66"/>
    </row>
    <row r="313" spans="1:28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AA313" s="66"/>
      <c r="AB313" s="66"/>
    </row>
    <row r="314" spans="1:28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AA314" s="66"/>
      <c r="AB314" s="66"/>
    </row>
    <row r="315" spans="1:28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AA315" s="66"/>
      <c r="AB315" s="66"/>
    </row>
    <row r="316" spans="1:28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AA316" s="66"/>
      <c r="AB316" s="66"/>
    </row>
    <row r="317" spans="1:28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AA317" s="66"/>
      <c r="AB317" s="66"/>
    </row>
    <row r="318" spans="1:28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AA318" s="66"/>
      <c r="AB318" s="66"/>
    </row>
  </sheetData>
  <sheetProtection password="CC4D" sheet="1" objects="1" scenarios="1" selectLockedCells="1" selectUnlockedCells="1"/>
  <mergeCells count="33">
    <mergeCell ref="T84:U84"/>
    <mergeCell ref="X84:Y84"/>
    <mergeCell ref="Y1:AB1"/>
    <mergeCell ref="AB5:AB6"/>
    <mergeCell ref="T5:U5"/>
    <mergeCell ref="H5:I5"/>
    <mergeCell ref="J5:K5"/>
    <mergeCell ref="A1:L1"/>
    <mergeCell ref="M1:X1"/>
    <mergeCell ref="V5:W5"/>
    <mergeCell ref="A3:G3"/>
    <mergeCell ref="A5:A6"/>
    <mergeCell ref="N5:O5"/>
    <mergeCell ref="P5:Q5"/>
    <mergeCell ref="R5:S5"/>
    <mergeCell ref="F5:G5"/>
    <mergeCell ref="L5:M5"/>
    <mergeCell ref="V84:W84"/>
    <mergeCell ref="B26:AB26"/>
    <mergeCell ref="B84:C84"/>
    <mergeCell ref="AA5:AA6"/>
    <mergeCell ref="D84:E84"/>
    <mergeCell ref="X5:Y5"/>
    <mergeCell ref="B5:C5"/>
    <mergeCell ref="D5:E5"/>
    <mergeCell ref="B9:AB9"/>
    <mergeCell ref="R84:S84"/>
    <mergeCell ref="F84:G84"/>
    <mergeCell ref="P84:Q84"/>
    <mergeCell ref="J84:K84"/>
    <mergeCell ref="L84:M84"/>
    <mergeCell ref="H84:I84"/>
    <mergeCell ref="N84:O84"/>
  </mergeCells>
  <phoneticPr fontId="11" type="noConversion"/>
  <hyperlinks>
    <hyperlink ref="I130" r:id="rId1" display="www.economia-excel.com"/>
    <hyperlink ref="A89" location="Portada!A1" display="MENU"/>
  </hyperlinks>
  <pageMargins left="0.21" right="0.21" top="0.37" bottom="1" header="0" footer="0"/>
  <pageSetup paperSize="9" orientation="landscape" verticalDpi="0" r:id="rId2"/>
  <headerFooter alignWithMargins="0"/>
  <ignoredErrors>
    <ignoredError sqref="B11:Y22 AB75:AB76 AB17:AB22 B49:Y49 B75:Y76 B28:Y48 AB28:AB48 AB49:AB74 B50:Y74 AB12:AB15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Básicos</vt:lpstr>
      <vt:lpstr>Portada</vt:lpstr>
      <vt:lpstr>datos origen gráficos</vt:lpstr>
      <vt:lpstr>pagos</vt:lpstr>
      <vt:lpstr>cobros</vt:lpstr>
      <vt:lpstr>Resultados</vt:lpstr>
    </vt:vector>
  </TitlesOfParts>
  <Company>Fundacion Red Andalucia Emprende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Pineda Madrazo</dc:creator>
  <cp:lastModifiedBy>José Ramón Linares Béjar</cp:lastModifiedBy>
  <cp:lastPrinted>2011-02-03T13:22:53Z</cp:lastPrinted>
  <dcterms:created xsi:type="dcterms:W3CDTF">2011-01-25T07:41:01Z</dcterms:created>
  <dcterms:modified xsi:type="dcterms:W3CDTF">2019-02-20T13:06:18Z</dcterms:modified>
</cp:coreProperties>
</file>