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workbookProtection workbookPassword="E0D7" lockStructure="1"/>
  <bookViews>
    <workbookView xWindow="360" yWindow="165" windowWidth="19440" windowHeight="8100" tabRatio="645"/>
  </bookViews>
  <sheets>
    <sheet name="INI" sheetId="156" r:id="rId1"/>
    <sheet name="1" sheetId="149" r:id="rId2"/>
    <sheet name="2" sheetId="155" r:id="rId3"/>
    <sheet name="PR" sheetId="157" r:id="rId4"/>
    <sheet name="C" sheetId="142" state="hidden" r:id="rId5"/>
  </sheets>
  <externalReferences>
    <externalReference r:id="rId6"/>
  </externalReferences>
  <definedNames>
    <definedName name="AccountsReceivable_MY">[1]MultiYear!$H$123:$R$123</definedName>
    <definedName name="AcctsReceivable">[1]Balance!$I$59</definedName>
    <definedName name="AllocatedEquityCommon">[1]Valuation!$L$94</definedName>
    <definedName name="AllocatedEquityPreferred">[1]Valuation!$L$92</definedName>
    <definedName name="amortizacion">#REF!</definedName>
    <definedName name="AmortizeTrademarks">[1]Income!$H$84</definedName>
    <definedName name="Annual_int">[1]Compounding!$F$58</definedName>
    <definedName name="Annuity_Int">[1]Compounding!$F$153</definedName>
    <definedName name="Annuity_Payment">[1]Compounding!$F$151</definedName>
    <definedName name="Annuity_Pds">[1]Compounding!$F$155</definedName>
    <definedName name="Annuity_Type">[1]Compounding!$F$157</definedName>
    <definedName name="AÑOS">#REF!</definedName>
    <definedName name="_xlnm.Print_Area" localSheetId="1">'1'!$C$37:$W$60</definedName>
    <definedName name="_xlnm.Print_Area" localSheetId="2">'2'!$C$6:$R$63</definedName>
    <definedName name="_xlnm.Print_Area" localSheetId="0">INI!$C$1:$R$22</definedName>
    <definedName name="_xlnm.Print_Area" localSheetId="3">PR!$C$1:$M$10</definedName>
    <definedName name="arribados">'2'!$A$3:$A$87</definedName>
    <definedName name="arribauno">'1'!$A$3:$A$50</definedName>
    <definedName name="Block10Net">[1]Breakeven!$N$250</definedName>
    <definedName name="Block1Net">[1]Breakeven!$E$250</definedName>
    <definedName name="Block2Net">[1]Breakeven!$F$250</definedName>
    <definedName name="Block3Net">[1]Breakeven!$G$250</definedName>
    <definedName name="Block4Net">[1]Breakeven!$H$250</definedName>
    <definedName name="Block5Net">[1]Breakeven!$I$250</definedName>
    <definedName name="Block6Net">[1]Breakeven!$J$250</definedName>
    <definedName name="Block7Net">[1]Breakeven!$K$250</definedName>
    <definedName name="Block8Net">[1]Breakeven!$L$250</definedName>
    <definedName name="Block9Net">[1]Breakeven!$M$250</definedName>
    <definedName name="BlockSize">[1]Breakeven!$E$202</definedName>
    <definedName name="BookValueShareCommon">[1]Valuation!$L$98</definedName>
    <definedName name="BookValueSharePreferred">[1]Valuation!$L$97</definedName>
    <definedName name="BreakEvenQuantity">#REF!</definedName>
    <definedName name="CAGR_Periods">[1]CAGR!$F$29</definedName>
    <definedName name="Cash">[1]Balance!$I$55</definedName>
    <definedName name="Cmpd_Int">[1]Compounding!$F$28</definedName>
    <definedName name="CmpdPerYr">[1]Compounding!$F$75</definedName>
    <definedName name="CommonShares">[1]Income!$H$59</definedName>
    <definedName name="CommonShares_1_MY">[1]MultiYear!$H$64</definedName>
    <definedName name="CommonShares_MY">[1]MultiYear!$H$64:$R$64</definedName>
    <definedName name="CompanyName">[1]Income!$H$47</definedName>
    <definedName name="CompanyName_MY">[1]MultiYear!$H$46</definedName>
    <definedName name="ConstantIN">[1]Breakeven!$H$153</definedName>
    <definedName name="ContributedCapital">[1]Balance!$I$128</definedName>
    <definedName name="ContributedCapital_MY">[1]MultiYear!$H$173:$R$173</definedName>
    <definedName name="CostOfGoodsSold">[1]Income!$J$73</definedName>
    <definedName name="CostOfGoodsSold_MY">[1]MultiYear!$H$78:$R$78</definedName>
    <definedName name="Costs">[1]ROI!$F$36</definedName>
    <definedName name="CurrencyMultiplier">[1]Income!$H$51</definedName>
    <definedName name="CurrencyMultiplier_MY">[1]MultiYear!$H$50</definedName>
    <definedName name="CurrencySymbol">[1]Income!$H$49</definedName>
    <definedName name="CurrencySymbol_MY">[1]MultiYear!$H$48</definedName>
    <definedName name="CurrentAssets">[1]Balance!$J$68</definedName>
    <definedName name="CurrentLiabilities">[1]Balance!$J$113</definedName>
    <definedName name="DCF_int">[1]NPV!$F$32</definedName>
    <definedName name="DEBIL">'2'!$AA$3</definedName>
    <definedName name="decimales">#REF!</definedName>
    <definedName name="DeprecComputers">[1]Income!$H$93</definedName>
    <definedName name="DeprecOfficeEquip">[1]Income!$H$92</definedName>
    <definedName name="DeprecStoreEquip">[1]Income!$H$80</definedName>
    <definedName name="DiscRate_PB">[1]Payback!$M$58</definedName>
    <definedName name="DoubtfulAccounts">[1]Income!$H$91</definedName>
    <definedName name="EarningsPerShare">[1]Income!$J$124</definedName>
    <definedName name="EPS_MY">[1]MultiYear!$H$110:$R$110</definedName>
    <definedName name="ExtraOrdinaryAfterTax_MY">[1]MultiYear!$H$102:$R$102</definedName>
    <definedName name="ExtraordinaryItemRevenues">[1]Income!$H$112</definedName>
    <definedName name="ExtraordinaryItems">[1]Income!$J$116</definedName>
    <definedName name="ExtraordinaryItems_MY">[1]MultiYear!$H$102:$R$102</definedName>
    <definedName name="ExtraordinaryRevenues_MY">[1]MultiYear!$H$98:$R$98</definedName>
    <definedName name="ExtraordinaryTax_MY">[1]MultiYear!$H$101:$R$101</definedName>
    <definedName name="Final_Value">[1]CAGR!$F$27</definedName>
    <definedName name="Finance_Rate">[1]IRR!$G$83</definedName>
    <definedName name="formacompra">#REF!</definedName>
    <definedName name="formaspago">#REF!</definedName>
    <definedName name="fpago">#REF!</definedName>
    <definedName name="FUERTE">'2'!$Y$3</definedName>
    <definedName name="FutureValue">[1]NPV!$F$38</definedName>
    <definedName name="FV_Int">[1]Compounding!$F$198</definedName>
    <definedName name="FV_Periods">[1]Compounding!$F$31</definedName>
    <definedName name="FV_Years">[1]Compounding!$F$202</definedName>
    <definedName name="FY_End">[1]Income!$H$53</definedName>
    <definedName name="FY_End_MY">[1]MultiYear!$H$52</definedName>
    <definedName name="FY_Start">[1]Income!$J$53</definedName>
    <definedName name="FY_Start_MY">[1]MultiYear!$J$52</definedName>
    <definedName name="Gains">[1]ROI!$F$34</definedName>
    <definedName name="GenAdminExpense">[1]Income!$I$97</definedName>
    <definedName name="General_And_Admin_Expenses_MY">[1]MultiYear!$H$83:$R$83</definedName>
    <definedName name="GrossProfit">[1]Income!$J$74</definedName>
    <definedName name="GrossProfit_MY">[1]MultiYear!$H$79:$R$79</definedName>
    <definedName name="Guess_IRR">[1]IRR!$G$50</definedName>
    <definedName name="HighestUnits">[1]Breakeven!$H$161</definedName>
    <definedName name="IncBeforeExtra">[1]Income!$J$109</definedName>
    <definedName name="IncBeforeExtra_MY">[1]MultiYear!$H$95:$R$95</definedName>
    <definedName name="IncBeforeTaxAndExtra">[1]Income!$J$106</definedName>
    <definedName name="IncBeforeTaxAndExtra_MY">[1]MultiYear!$H$92:$R$92</definedName>
    <definedName name="IncrementalBenefits">[1]CashFlow!$E$90:$N$90</definedName>
    <definedName name="IncrementalCosts">[1]CashFlow!$E$91:$N$91</definedName>
    <definedName name="IncTaxOperating_MY">[1]MultiYear!$H$93:$R$93</definedName>
    <definedName name="Initial_PV">[1]Compounding!$F$149</definedName>
    <definedName name="InputsBalance_MY">[1]MultiYear!$H$121:$R$126,[1]MultiYear!$H$130:$R$133,[1]MultiYear!$H$137:$R$138,[1]MultiYear!$H$142:$R$142,[1]MultiYear!$H$144:$R$144,[1]MultiYear!$H$151:$R$157,[1]MultiYear!$H$161:$R$162,[1]MultiYear!$H$170:$R$172</definedName>
    <definedName name="InputsIncome_MY">[1]MultiYear!$H$77:$R$78,[1]MultiYear!$H$82:$R$83,[1]MultiYear!$H$89:$R$90,[1]MultiYear!$H$98:$R$99</definedName>
    <definedName name="InputsRetained_MY">[1]MultiYear!$J$185</definedName>
    <definedName name="InputsSCFP_MY">[1]MultiYear!$H$213:$R$213,[1]MultiYear!$H$221:$R$221,[1]MultiYear!$H$226:$R$226,[1]MultiYear!$H$228:$R$228,[1]MultiYear!$H$240:$R$241,[1]MultiYear!$H$243:$R$243,[1]MultiYear!$H$245:$R$245,[1]MultiYear!$H$247:$R$248</definedName>
    <definedName name="IntangibleAssets">[1]Balance!$J$96</definedName>
    <definedName name="interest">[1]NPV!$F$32</definedName>
    <definedName name="InterestExpense">[1]Income!$I$104</definedName>
    <definedName name="InterestExpense_MY">[1]MultiYear!$H$90:$R$90</definedName>
    <definedName name="Inventories">[1]Balance!$I$66</definedName>
    <definedName name="InventoryTurns">[1]Activity!$J$87</definedName>
    <definedName name="InvestmentRevenues">[1]Income!$I$103</definedName>
    <definedName name="InvestmentRevenues_MY">[1]MultiYear!$H$89:$R$89</definedName>
    <definedName name="leasings">#REF!</definedName>
    <definedName name="liquidacionhacienda">#REF!</definedName>
    <definedName name="LongTermInvest">[1]Balance!$J$75</definedName>
    <definedName name="LongTermLiabilities">[1]Balance!$J$118</definedName>
    <definedName name="LongTermLiabilities_MY">[1]MultiYear!$H$163:$R$163</definedName>
    <definedName name="LowestSVC">[1]Breakeven!#REF!</definedName>
    <definedName name="LowestSVIN">[1]Breakeven!#REF!</definedName>
    <definedName name="LowestUnits">[1]Breakeven!$H$159</definedName>
    <definedName name="MEDIA">'2'!$Z$3</definedName>
    <definedName name="meses">#REF!</definedName>
    <definedName name="Net_Financial_Gain_Loss_MY">[1]MultiYear!$H$91:$R$91</definedName>
    <definedName name="NetExpenseCash">[1]Retained!#REF!</definedName>
    <definedName name="NetExtraordinary_MY">[1]MultiYear!$H$100:$R$100</definedName>
    <definedName name="NetGainExtraordinaryItem">[1]Income!$I$114</definedName>
    <definedName name="NetGainExtraordinaryItem_MY">[1]MultiYear!$H$100:$R$100</definedName>
    <definedName name="NetIncome">[1]Income!$J$118</definedName>
    <definedName name="NetIncome_MY">[1]MultiYear!$H$104:$R$104</definedName>
    <definedName name="NetIncrementalCashFlow">[1]CashFlow!$E$92:$N$92</definedName>
    <definedName name="NetSalesRevenue">[1]Income!$J$71</definedName>
    <definedName name="NetSalesRevenue_MY">[1]MultiYear!$H$77:$R$77</definedName>
    <definedName name="NotesReceivable">[1]Balance!$I$60</definedName>
    <definedName name="NPV_Int">[1]NPV!$J$68</definedName>
    <definedName name="NumberOfEmployees">[1]Activity!$H$42</definedName>
    <definedName name="NumberOfEmployees_MY">[1]MultiYear!$H$68:$R$68</definedName>
    <definedName name="OpExpense">[1]Income!$J$98</definedName>
    <definedName name="OpExpense_MY">[1]MultiYear!$H$84:$R$84</definedName>
    <definedName name="OpIncAfterTax">[1]Income!$J$109</definedName>
    <definedName name="OpIncBeforeTax">[1]Income!$J$100</definedName>
    <definedName name="OpIncBeforeTax_MY">[1]MultiYear!$H$86:$R$86</definedName>
    <definedName name="OpIncome">[1]Income!$J$100</definedName>
    <definedName name="OpIncomeTax">[1]Income!$J$107</definedName>
    <definedName name="OtherAssets">[1]Balance!$J$98</definedName>
    <definedName name="pagosaño">#REF!</definedName>
    <definedName name="pcorto">#REF!</definedName>
    <definedName name="PdsPerYr">[1]NPV!$F$105</definedName>
    <definedName name="PdsPerYr_FV">[1]Compounding!$F$200</definedName>
    <definedName name="PeriodsGrowth">[1]Growth!$I$24</definedName>
    <definedName name="plargo">#REF!</definedName>
    <definedName name="plazopago">#REF!</definedName>
    <definedName name="PPEquip">[1]Balance!$J$87</definedName>
    <definedName name="PPEquip_MY">[1]MultiYear!$H$139:$R$139</definedName>
    <definedName name="PreferredCumDividend">[1]Valuation!$K$90</definedName>
    <definedName name="PreferredLiquidation">[1]Valuation!$K$87</definedName>
    <definedName name="PreferredShares">[1]Income!$H$61</definedName>
    <definedName name="PreferredShares_1_MY">[1]MultiYear!$H$66</definedName>
    <definedName name="PreferredShares_MY">[1]MultiYear!$H$66:$R$66</definedName>
    <definedName name="Prepaid">[1]Balance!$I$67</definedName>
    <definedName name="PresentValue">[1]Compounding!$F$34</definedName>
    <definedName name="ProposalInflows">[1]CashFlow!$E$47:$N$47</definedName>
    <definedName name="ProposalOutflows">[1]CashFlow!$E$48:$N$48</definedName>
    <definedName name="PV_Periods">[1]NPV!$F$35</definedName>
    <definedName name="Reinvest_Rate">[1]IRR!$G$85</definedName>
    <definedName name="RetainedEarnings">[1]Balance!$I$130</definedName>
    <definedName name="RetainedEarnings_Bal_MY">[1]MultiYear!$H$175:$R$175</definedName>
    <definedName name="RetainedEarnings_MY">[1]MultiYear!$H$175:$R$175</definedName>
    <definedName name="RetainedEarningsBalance">[1]Retained!$I$45</definedName>
    <definedName name="RetainedEarningsBalance_MY">[1]MultiYear!$H$197:$R$197</definedName>
    <definedName name="RetainedEarningsFirstBalance_MY">[1]MultiYear!$J$185</definedName>
    <definedName name="RetainedEarningsStartYear_MY">[1]MultiYear!$J$184</definedName>
    <definedName name="SalesPerDay">[1]Activity!$J$175</definedName>
    <definedName name="SCFP_CommonDividends">[1]FinCashFlow!$J$78</definedName>
    <definedName name="SCFP_CommonDividends_MY">[1]MultiYear!$H$241:$R$241</definedName>
    <definedName name="SCFP_InflowFromAssetSale">[1]Retained!#REF!</definedName>
    <definedName name="SCFP_InflowFromFinancing">[1]Retained!#REF!</definedName>
    <definedName name="SCFP_InflowFromOpsAndInvest">[1]Retained!#REF!</definedName>
    <definedName name="SCFP_NetExpenseCash">[1]Retained!#REF!</definedName>
    <definedName name="SCFP_NetInflowFromExtraordinary">[1]Retained!#REF!</definedName>
    <definedName name="SCFP_NonCashExpenses">[1]Retained!#REF!</definedName>
    <definedName name="SCFP_OpExpenses">[1]Retained!#REF!</definedName>
    <definedName name="SCFP_PreferredDividends">[1]FinCashFlow!$J$77</definedName>
    <definedName name="SCFP_PreferredDividends_MY">[1]MultiYear!$H$240:$R$240</definedName>
    <definedName name="SCFP_SalesAndInvestmentRevenues">[1]Retained!$J$41</definedName>
    <definedName name="SCFP_TotalCashFlow">[1]FinCashFlow!$K$89</definedName>
    <definedName name="SCFP_TotalCashInflows">[1]FinCashFlow!$K$72</definedName>
    <definedName name="SCFP_TotalCashOutflows">[1]FinCashFlow!$K$87</definedName>
    <definedName name="SellingExpense">[1]Income!$I$86</definedName>
    <definedName name="SellingExpenses_MY">[1]MultiYear!$H$82:$R$82</definedName>
    <definedName name="SemiVariableCostArray">[1]Breakeven!$H$150:$L$151</definedName>
    <definedName name="SemiVariableInflowArray">[1]Breakeven!$H$156:$L$157</definedName>
    <definedName name="SharePrice">[1]Valuation!$H$46</definedName>
    <definedName name="ShortTermInvestments">[1]Balance!$I$56</definedName>
    <definedName name="Start_Value">[1]CAGR!$F$25</definedName>
    <definedName name="StartingPV">[1]Compounding!$F$56</definedName>
    <definedName name="SVCChangePCT">[1]Breakeven!#REF!</definedName>
    <definedName name="SVCChangeUnits">[1]Breakeven!#REF!</definedName>
    <definedName name="SVINChangePCT">[1]Breakeven!#REF!</definedName>
    <definedName name="SVINChangeUnits">[1]Breakeven!#REF!</definedName>
    <definedName name="TaxExtraOrdinaryItem">[1]Income!$I$115</definedName>
    <definedName name="TaxExtraOrdinaryItem_MY">[1]MultiYear!$H$101</definedName>
    <definedName name="TaxOnExtraordinaryItem1">[1]Income!$I$116</definedName>
    <definedName name="TaxRateExtra">[1]Income!$H$57</definedName>
    <definedName name="TaxRateExtra_1_MY">[1]MultiYear!$H$62</definedName>
    <definedName name="TaxRateExtra_MY">[1]MultiYear!$H$62:$R$62</definedName>
    <definedName name="TaxRateOperating">[1]Income!$H$55</definedName>
    <definedName name="TaxRateOperating_1_MY">[1]MultiYear!$H$60</definedName>
    <definedName name="TaxRateOperating_MY">[1]MultiYear!$H$60:$R$60</definedName>
    <definedName name="Total_semivariable_costs">[1]Breakeven!$E$226</definedName>
    <definedName name="TotalAssets">[1]Balance!$J$100</definedName>
    <definedName name="TotalAssets_MY">[1]MultiYear!$H$146:$R$146</definedName>
    <definedName name="TotalCosts">#REF!</definedName>
    <definedName name="TotalCostsSVC">[1]Breakeven!$E$231:$N$231</definedName>
    <definedName name="TotalCurrentAssets_MY">[1]MultiYear!$H$127:$R$127</definedName>
    <definedName name="TotalCurrentLiabilities_MY">[1]MultiYear!$H$158:$R$158</definedName>
    <definedName name="TotalEquity">[1]Balance!$J$132</definedName>
    <definedName name="TotalEquity_MY">[1]MultiYear!$H$177:$R$177</definedName>
    <definedName name="TotalFC">[1]Breakeven!$H$145</definedName>
    <definedName name="TotalFixedCost">#REF!</definedName>
    <definedName name="TotalInConst">[1]Breakeven!$E$235:$N$235</definedName>
    <definedName name="TotalInflow">#REF!</definedName>
    <definedName name="TotalInflowsSVC">[1]Breakeven!$E$245:$N$245</definedName>
    <definedName name="TotalInventories_MY">[1]MultiYear!$H$125:$R$125</definedName>
    <definedName name="TotalLiabAndEquity">[1]Balance!$J$134</definedName>
    <definedName name="TotalLiabilities">[1]Balance!$J$120</definedName>
    <definedName name="TotalLiabilities_MY">[1]MultiYear!$H$165:$R$165</definedName>
    <definedName name="TotalSVC">[1]Breakeven!$E$226:$N$226</definedName>
    <definedName name="TotalSVIN">[1]Breakeven!$E$240:$N$240</definedName>
    <definedName name="TotalVariableCost">#REF!</definedName>
    <definedName name="TotalVC">[1]Breakeven!$E$221:$N$221</definedName>
    <definedName name="UnitInflow">#REF!</definedName>
    <definedName name="Units">#REF!</definedName>
    <definedName name="Units1">[1]Breakeven!$E$212</definedName>
    <definedName name="Units10">[1]Breakeven!$N$212</definedName>
    <definedName name="Units2">[1]Breakeven!$F$212</definedName>
    <definedName name="Units3">[1]Breakeven!$G$212</definedName>
    <definedName name="Units4">[1]Breakeven!$H$212</definedName>
    <definedName name="Units5">[1]Breakeven!$I$212</definedName>
    <definedName name="Units6">[1]Breakeven!$J$212</definedName>
    <definedName name="Units7">[1]Breakeven!$K$212</definedName>
    <definedName name="Units8">[1]Breakeven!$L$212</definedName>
    <definedName name="Units9">[1]Breakeven!$M$212</definedName>
    <definedName name="UnitsSVC">[1]Breakeven!$E$212:$N$212</definedName>
    <definedName name="UnitVariableCost">#REF!</definedName>
    <definedName name="UnitVC">[1]Breakeven!$H$147</definedName>
    <definedName name="Yr10CumCF">[1]Payback!$N$32</definedName>
    <definedName name="Yr10CumDiscCF">[1]Payback!$N$67</definedName>
    <definedName name="Yr10DiscCF">[1]Payback!$N$66</definedName>
    <definedName name="Yr10NetCF">[1]Payback!$N$28</definedName>
    <definedName name="Yr1CumCF">[1]Payback!$E$32</definedName>
    <definedName name="Yr1CumDiscCF">[1]Payback!$E$67</definedName>
    <definedName name="Yr1DiscCF">[1]Payback!$E$66</definedName>
    <definedName name="Yr1NetCF">[1]Payback!$E$28</definedName>
    <definedName name="Yr2CumCF">[1]Payback!$F$32</definedName>
    <definedName name="Yr2CumDiscCF">[1]Payback!$F$67</definedName>
    <definedName name="Yr2DiscCF">[1]Payback!$F$66</definedName>
    <definedName name="Yr2NetCF">[1]Payback!$F$28</definedName>
    <definedName name="Yr3CumCF">[1]Payback!$G$32</definedName>
    <definedName name="Yr3CumDiscCF">[1]Payback!$G$67</definedName>
    <definedName name="Yr3DiscCF">[1]Payback!$G$66</definedName>
    <definedName name="Yr3NetCF">[1]Payback!$G$28</definedName>
    <definedName name="Yr4CumCF">[1]Payback!$H$32</definedName>
    <definedName name="Yr4CumDiscCF">[1]Payback!$H$67</definedName>
    <definedName name="Yr4DiscCF">[1]Payback!$H$66</definedName>
    <definedName name="Yr4NetCF">[1]Payback!$H$28</definedName>
    <definedName name="Yr5CumCF">[1]Payback!$I$32</definedName>
    <definedName name="Yr5CumDiscCF">[1]Payback!$I$67</definedName>
    <definedName name="Yr5DiscCF">[1]Payback!$I$66</definedName>
    <definedName name="Yr5NetCF">[1]Payback!$I$28</definedName>
    <definedName name="Yr5Outflow">[1]ROI!#REF!</definedName>
    <definedName name="Yr6CumCF">[1]Payback!$J$32</definedName>
    <definedName name="Yr6CumDiscCF">[1]Payback!$J$67</definedName>
    <definedName name="Yr6DiscCF">[1]Payback!$J$66</definedName>
    <definedName name="Yr6NetCF">[1]Payback!$J$28</definedName>
    <definedName name="Yr7CumCF">[1]Payback!$K$32</definedName>
    <definedName name="Yr7CumDiscCF">[1]Payback!$K$67</definedName>
    <definedName name="Yr7DiscCF">[1]Payback!$K$66</definedName>
    <definedName name="Yr7NetCF">[1]Payback!$K$28</definedName>
    <definedName name="Yr8CumCF">[1]Payback!$L$32</definedName>
    <definedName name="Yr8CumDiscCF">[1]Payback!$L$67</definedName>
    <definedName name="Yr8DiscCF">[1]Payback!$L$66</definedName>
    <definedName name="Yr8NetCF">[1]Payback!$L$28</definedName>
    <definedName name="Yr9CumCF">[1]Payback!$M$32</definedName>
    <definedName name="Yr9CumDiscCF">[1]Payback!$M$67</definedName>
    <definedName name="Yr9DiscCF">[1]Payback!$M$66</definedName>
    <definedName name="Yr9NetCF">[1]Payback!$M$28</definedName>
  </definedNames>
  <calcPr calcId="145621"/>
</workbook>
</file>

<file path=xl/calcChain.xml><?xml version="1.0" encoding="utf-8"?>
<calcChain xmlns="http://schemas.openxmlformats.org/spreadsheetml/2006/main">
  <c r="C91" i="142" l="1"/>
  <c r="A91" i="142" s="1"/>
  <c r="C90" i="142"/>
  <c r="A90" i="142" s="1"/>
  <c r="C89" i="142"/>
  <c r="A89" i="142" s="1"/>
  <c r="C88" i="142"/>
  <c r="A88" i="142" s="1"/>
  <c r="C87" i="142"/>
  <c r="A87" i="142" s="1"/>
  <c r="C86" i="142"/>
  <c r="A86" i="142" s="1"/>
  <c r="C85" i="142"/>
  <c r="A85" i="142" s="1"/>
  <c r="C84" i="142"/>
  <c r="A84" i="142" s="1"/>
  <c r="C83" i="142"/>
  <c r="A83" i="142" s="1"/>
  <c r="C82" i="142"/>
  <c r="A82" i="142" s="1"/>
  <c r="B79" i="142"/>
  <c r="B78" i="142"/>
  <c r="B77" i="142"/>
  <c r="B76" i="142"/>
  <c r="B75" i="142" l="1"/>
  <c r="B74" i="142"/>
  <c r="B73" i="142"/>
  <c r="K46" i="142" s="1"/>
  <c r="B72" i="142"/>
  <c r="K45" i="142" s="1"/>
  <c r="B71" i="142"/>
  <c r="B70" i="142"/>
  <c r="A69" i="142"/>
  <c r="K52" i="142"/>
  <c r="K51" i="142"/>
  <c r="K50" i="142"/>
  <c r="K49" i="142"/>
  <c r="K48" i="142"/>
  <c r="K47" i="142"/>
  <c r="K44" i="142"/>
  <c r="K43" i="142"/>
  <c r="M41" i="142" l="1"/>
  <c r="L41" i="142" s="1"/>
  <c r="L31" i="142"/>
  <c r="J25" i="142" s="1"/>
  <c r="J24" i="142" s="1"/>
  <c r="J23" i="142" s="1"/>
  <c r="J22" i="142" s="1"/>
  <c r="J21" i="142" s="1"/>
  <c r="J20" i="142" s="1"/>
  <c r="J19" i="142" s="1"/>
  <c r="J18" i="142" s="1"/>
  <c r="J17" i="142" s="1"/>
  <c r="J16" i="142" s="1"/>
  <c r="P14" i="142"/>
  <c r="L14" i="142"/>
  <c r="K14" i="142"/>
  <c r="J14" i="142"/>
  <c r="P13" i="142"/>
  <c r="L13" i="142"/>
  <c r="K13" i="142"/>
  <c r="J13" i="142"/>
  <c r="P12" i="142"/>
  <c r="L12" i="142"/>
  <c r="K12" i="142"/>
  <c r="J12" i="142"/>
  <c r="P11" i="142"/>
  <c r="L11" i="142"/>
  <c r="K11" i="142"/>
  <c r="J11" i="142"/>
  <c r="P10" i="142"/>
  <c r="L10" i="142"/>
  <c r="K10" i="142"/>
  <c r="J10" i="142"/>
  <c r="P9" i="142"/>
  <c r="L9" i="142"/>
  <c r="K9" i="142"/>
  <c r="J9" i="142"/>
  <c r="I9" i="142"/>
  <c r="P8" i="142"/>
  <c r="L8" i="142"/>
  <c r="K8" i="142"/>
  <c r="J8" i="142"/>
  <c r="I8" i="142"/>
  <c r="P7" i="142"/>
  <c r="L7" i="142"/>
  <c r="K7" i="142"/>
  <c r="J7" i="142"/>
  <c r="I7" i="142"/>
  <c r="P6" i="142"/>
  <c r="L6" i="142"/>
  <c r="K6" i="142"/>
  <c r="J6" i="142"/>
  <c r="I6" i="142"/>
  <c r="P5" i="142"/>
  <c r="L5" i="142"/>
  <c r="K5" i="142"/>
  <c r="J5" i="142"/>
  <c r="I5" i="142"/>
  <c r="P41" i="155"/>
  <c r="O41" i="155"/>
  <c r="P40" i="155"/>
  <c r="O40" i="155"/>
  <c r="P39" i="155"/>
  <c r="O39" i="155"/>
  <c r="P38" i="155"/>
  <c r="O38" i="155"/>
  <c r="P37" i="155"/>
  <c r="O37" i="155"/>
  <c r="O35" i="155"/>
  <c r="P12" i="155"/>
  <c r="O12" i="155"/>
  <c r="P11" i="155"/>
  <c r="O11" i="155"/>
  <c r="P10" i="155"/>
  <c r="O10" i="155"/>
  <c r="P9" i="155"/>
  <c r="O9" i="155"/>
  <c r="P8" i="155"/>
  <c r="O8" i="155"/>
  <c r="O6" i="155"/>
  <c r="L32" i="142" l="1"/>
  <c r="B5" i="142"/>
  <c r="J32" i="142"/>
  <c r="J25" i="149"/>
  <c r="K25" i="149" s="1"/>
  <c r="M32" i="142"/>
  <c r="I25" i="149" s="1"/>
  <c r="M43" i="142"/>
  <c r="K32" i="142"/>
  <c r="H25" i="149" s="1"/>
  <c r="E25" i="149"/>
  <c r="L34" i="142"/>
  <c r="J27" i="149" s="1"/>
  <c r="K27" i="149" s="1"/>
  <c r="B7" i="142"/>
  <c r="J34" i="142" s="1"/>
  <c r="M45" i="142"/>
  <c r="K34" i="142" s="1"/>
  <c r="H27" i="149" s="1"/>
  <c r="L35" i="142"/>
  <c r="B8" i="142"/>
  <c r="J35" i="142"/>
  <c r="J28" i="149" s="1"/>
  <c r="M35" i="142"/>
  <c r="I28" i="149"/>
  <c r="M46" i="142"/>
  <c r="K35" i="142" s="1"/>
  <c r="H28" i="149" s="1"/>
  <c r="E28" i="149"/>
  <c r="B13" i="142"/>
  <c r="E13" i="142"/>
  <c r="G13" i="142"/>
  <c r="B11" i="142"/>
  <c r="E11" i="142" s="1"/>
  <c r="G11" i="142" s="1"/>
  <c r="E8" i="142"/>
  <c r="G8" i="142"/>
  <c r="B9" i="142"/>
  <c r="E9" i="142"/>
  <c r="G9" i="142"/>
  <c r="E5" i="142"/>
  <c r="G5" i="142" s="1"/>
  <c r="L33" i="142"/>
  <c r="B6" i="142"/>
  <c r="C6" i="142" s="1"/>
  <c r="J33" i="142"/>
  <c r="J26" i="149" s="1"/>
  <c r="M33" i="142"/>
  <c r="I26" i="149"/>
  <c r="M44" i="142"/>
  <c r="K33" i="142" s="1"/>
  <c r="H26" i="149" s="1"/>
  <c r="E26" i="149"/>
  <c r="M34" i="142"/>
  <c r="I27" i="149"/>
  <c r="E27" i="149"/>
  <c r="B14" i="142"/>
  <c r="E14" i="142"/>
  <c r="G14" i="142"/>
  <c r="B12" i="142"/>
  <c r="E12" i="142"/>
  <c r="G12" i="142"/>
  <c r="B10" i="142"/>
  <c r="E10" i="142" s="1"/>
  <c r="G10" i="142" s="1"/>
  <c r="E6" i="142"/>
  <c r="G6" i="142"/>
  <c r="E7" i="142"/>
  <c r="G7" i="142"/>
  <c r="L36" i="142"/>
  <c r="J29" i="149" s="1"/>
  <c r="J36" i="142"/>
  <c r="M36" i="142"/>
  <c r="I29" i="149"/>
  <c r="M47" i="142"/>
  <c r="K36" i="142" s="1"/>
  <c r="H29" i="149" s="1"/>
  <c r="E29" i="149"/>
  <c r="J41" i="142"/>
  <c r="J34" i="149"/>
  <c r="I34" i="149"/>
  <c r="M52" i="142"/>
  <c r="K41" i="142" s="1"/>
  <c r="H34" i="149" s="1"/>
  <c r="K34" i="149" s="1"/>
  <c r="E34" i="149"/>
  <c r="L38" i="142"/>
  <c r="M38" i="142"/>
  <c r="I31" i="149" s="1"/>
  <c r="E31" i="149"/>
  <c r="L37" i="142"/>
  <c r="M37" i="142"/>
  <c r="I30" i="149"/>
  <c r="E30" i="149"/>
  <c r="M40" i="142"/>
  <c r="L40" i="142"/>
  <c r="M51" i="142"/>
  <c r="K40" i="142"/>
  <c r="H33" i="149" s="1"/>
  <c r="A9" i="142"/>
  <c r="A74" i="142" s="1"/>
  <c r="A5" i="142"/>
  <c r="A70" i="142"/>
  <c r="A8" i="142"/>
  <c r="A73" i="142" s="1"/>
  <c r="J40" i="142"/>
  <c r="J33" i="149"/>
  <c r="K33" i="149" s="1"/>
  <c r="I33" i="149"/>
  <c r="E33" i="149"/>
  <c r="L39" i="142"/>
  <c r="J32" i="149" s="1"/>
  <c r="K32" i="149" s="1"/>
  <c r="J39" i="142"/>
  <c r="M39" i="142"/>
  <c r="I32" i="149" s="1"/>
  <c r="M50" i="142"/>
  <c r="K39" i="142"/>
  <c r="H32" i="149"/>
  <c r="E32" i="149"/>
  <c r="A7" i="142"/>
  <c r="A72" i="142"/>
  <c r="A10" i="142"/>
  <c r="A75" i="142"/>
  <c r="A6" i="142"/>
  <c r="A71" i="142"/>
  <c r="A11" i="142"/>
  <c r="A76" i="142"/>
  <c r="A12" i="142"/>
  <c r="A77" i="142"/>
  <c r="C5" i="142"/>
  <c r="C7" i="142"/>
  <c r="C8" i="142"/>
  <c r="C9" i="142"/>
  <c r="C12" i="142"/>
  <c r="C13" i="142"/>
  <c r="A13" i="142"/>
  <c r="A78" i="142" s="1"/>
  <c r="C14" i="142"/>
  <c r="A14" i="142"/>
  <c r="A79" i="142" s="1"/>
  <c r="K26" i="149" l="1"/>
  <c r="K29" i="149"/>
  <c r="K28" i="149"/>
  <c r="C11" i="142"/>
  <c r="M49" i="142"/>
  <c r="K38" i="142" s="1"/>
  <c r="H31" i="149" s="1"/>
  <c r="J38" i="142"/>
  <c r="J31" i="149" s="1"/>
  <c r="K31" i="149" s="1"/>
  <c r="M48" i="142"/>
  <c r="K37" i="142" s="1"/>
  <c r="H30" i="149" s="1"/>
  <c r="J37" i="142"/>
  <c r="J30" i="149" s="1"/>
  <c r="K30" i="149" s="1"/>
  <c r="C10" i="142"/>
</calcChain>
</file>

<file path=xl/sharedStrings.xml><?xml version="1.0" encoding="utf-8"?>
<sst xmlns="http://schemas.openxmlformats.org/spreadsheetml/2006/main" count="70" uniqueCount="58">
  <si>
    <t>Observaciones</t>
  </si>
  <si>
    <t>Calidad de los productos</t>
  </si>
  <si>
    <t>Precio</t>
  </si>
  <si>
    <t>Imagen de marca</t>
  </si>
  <si>
    <t>Imagen tecnológica</t>
  </si>
  <si>
    <t>Disponibilidad productos</t>
  </si>
  <si>
    <t>FUERTE</t>
  </si>
  <si>
    <t>DÉBIL</t>
  </si>
  <si>
    <t xml:space="preserve">COMPETIDOR </t>
  </si>
  <si>
    <t>comparación</t>
  </si>
  <si>
    <t>posición</t>
  </si>
  <si>
    <t>COMPETIDOR</t>
  </si>
  <si>
    <t>media</t>
  </si>
  <si>
    <t>POSICIÓN</t>
  </si>
  <si>
    <t>Atención al cliente</t>
  </si>
  <si>
    <t>VALOR</t>
  </si>
  <si>
    <t>Competidor 1</t>
  </si>
  <si>
    <t>Competidor 2</t>
  </si>
  <si>
    <t>Competidor 3</t>
  </si>
  <si>
    <t>Competidor 4</t>
  </si>
  <si>
    <t>Competidor 5</t>
  </si>
  <si>
    <t>Introduce Valoración del 1 al 10 ▲</t>
  </si>
  <si>
    <t>Introduce importe real o estimado ▲</t>
  </si>
  <si>
    <t xml:space="preserve"> ▲</t>
  </si>
  <si>
    <t>EVALUACIÓN</t>
  </si>
  <si>
    <t>MiEmpresa</t>
  </si>
  <si>
    <t>Factores comparativos y valoración</t>
  </si>
  <si>
    <t>PUNTOS</t>
  </si>
  <si>
    <t>Competidor</t>
  </si>
  <si>
    <t>COMPARACIÓN POSICIONES</t>
  </si>
  <si>
    <t>Inversiones publicitarias</t>
  </si>
  <si>
    <t>Asistencia técnica</t>
  </si>
  <si>
    <t>Fuerza de ventas</t>
  </si>
  <si>
    <t>Rapidez suministro</t>
  </si>
  <si>
    <t>NOMBRE del COMPETIDOR▼</t>
  </si>
  <si>
    <t>Ventas - Facturación</t>
  </si>
  <si>
    <t>Inversiones en publicidad</t>
  </si>
  <si>
    <t>Número de tiendas</t>
  </si>
  <si>
    <t>Número de clientes</t>
  </si>
  <si>
    <t>Ventas - Pedidos</t>
  </si>
  <si>
    <t>FACTOR a EVALUAR ▼</t>
  </si>
  <si>
    <t>Puedes hacer todas las copias que desees y enviarlo a tanta gente como quieras, eso sí: gratuitamente.</t>
  </si>
  <si>
    <t>PE153G</t>
  </si>
  <si>
    <t>Este libro Excel© gratuito - a diferencia de otros productos de nuestra web - es una muestra y no es modificable, disculpa.</t>
  </si>
  <si>
    <t>Agradeceremos todas las sugerencias, comentarios e, incluso, críticas que desees hacer, envíanos un e-mail a atención@e.ditor.com</t>
  </si>
  <si>
    <t xml:space="preserve">© versión en español: e.ditor consulting s.l. y el autor. </t>
  </si>
  <si>
    <t>Gráficos de análisis de la COMPETENCIA</t>
  </si>
  <si>
    <t>Comparación factores clave</t>
  </si>
  <si>
    <t>Representación gráfica</t>
  </si>
  <si>
    <t>Posicionamiento Vs</t>
  </si>
  <si>
    <t>comenzar</t>
  </si>
  <si>
    <r>
      <t xml:space="preserve">  GRÁFICOS de ANÁLISIS - </t>
    </r>
    <r>
      <rPr>
        <b/>
        <sz val="16"/>
        <color indexed="9"/>
        <rFont val="Segoe UI"/>
        <family val="2"/>
      </rPr>
      <t>1 COMPARATIVOS</t>
    </r>
  </si>
  <si>
    <t>MEDIA</t>
  </si>
  <si>
    <t>DEBIL</t>
  </si>
  <si>
    <r>
      <t xml:space="preserve"> </t>
    </r>
    <r>
      <rPr>
        <b/>
        <sz val="16"/>
        <color indexed="42"/>
        <rFont val="Segoe UI"/>
        <family val="2"/>
      </rPr>
      <t xml:space="preserve"> GRÁFICOS de ANÁLISIS - </t>
    </r>
    <r>
      <rPr>
        <b/>
        <sz val="16"/>
        <color indexed="9"/>
        <rFont val="Segoe UI"/>
        <family val="2"/>
      </rPr>
      <t>2 POSICIONAMIENTO</t>
    </r>
  </si>
  <si>
    <t>Notas</t>
  </si>
  <si>
    <t>VENTAS</t>
  </si>
  <si>
    <t>Más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</si>
</sst>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€&quot;"/>
    <numFmt numFmtId="166" formatCode="#,##0.00\ _€"/>
  </numFmts>
  <fonts count="5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9"/>
      <color indexed="2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  <font>
      <b/>
      <sz val="11"/>
      <color indexed="18"/>
      <name val="Arial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sz val="8"/>
      <name val="Tahoma"/>
      <family val="2"/>
    </font>
    <font>
      <sz val="10"/>
      <name val="Segoe UI"/>
      <family val="2"/>
    </font>
    <font>
      <b/>
      <sz val="20"/>
      <color indexed="9"/>
      <name val="Segoe UI"/>
      <family val="2"/>
    </font>
    <font>
      <sz val="14"/>
      <color indexed="42"/>
      <name val="Segoe UI"/>
      <family val="2"/>
    </font>
    <font>
      <sz val="12"/>
      <color indexed="42"/>
      <name val="Segoe UI"/>
      <family val="2"/>
    </font>
    <font>
      <b/>
      <sz val="14"/>
      <name val="Segoe UI"/>
      <family val="2"/>
    </font>
    <font>
      <b/>
      <sz val="14"/>
      <color indexed="42"/>
      <name val="Segoe UI"/>
      <family val="2"/>
    </font>
    <font>
      <b/>
      <sz val="11"/>
      <color indexed="10"/>
      <name val="Segoe UI"/>
      <family val="2"/>
    </font>
    <font>
      <sz val="12"/>
      <color indexed="63"/>
      <name val="Segoe UI"/>
      <family val="2"/>
    </font>
    <font>
      <sz val="12"/>
      <name val="Segoe UI"/>
      <family val="2"/>
    </font>
    <font>
      <sz val="12"/>
      <color indexed="23"/>
      <name val="Segoe UI"/>
      <family val="2"/>
    </font>
    <font>
      <sz val="11"/>
      <color indexed="63"/>
      <name val="Segoe UI"/>
      <family val="2"/>
    </font>
    <font>
      <b/>
      <u/>
      <sz val="14"/>
      <color indexed="63"/>
      <name val="Segoe UI"/>
      <family val="2"/>
    </font>
    <font>
      <u/>
      <sz val="12"/>
      <color indexed="23"/>
      <name val="Segoe UI"/>
      <family val="2"/>
    </font>
    <font>
      <b/>
      <sz val="22"/>
      <color theme="0"/>
      <name val="Segoe UI"/>
      <family val="2"/>
    </font>
    <font>
      <b/>
      <sz val="16"/>
      <color indexed="42"/>
      <name val="Segoe UI"/>
      <family val="2"/>
    </font>
    <font>
      <b/>
      <sz val="18"/>
      <color indexed="42"/>
      <name val="Segoe UI"/>
      <family val="2"/>
    </font>
    <font>
      <b/>
      <sz val="12"/>
      <color indexed="9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b/>
      <sz val="11"/>
      <color indexed="42"/>
      <name val="Segoe UI"/>
      <family val="2"/>
    </font>
    <font>
      <b/>
      <sz val="9"/>
      <name val="Segoe UI"/>
      <family val="2"/>
    </font>
    <font>
      <b/>
      <sz val="9"/>
      <color indexed="9"/>
      <name val="Segoe UI"/>
      <family val="2"/>
    </font>
    <font>
      <sz val="10"/>
      <color indexed="63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indexed="9"/>
      <name val="Segoe UI"/>
      <family val="2"/>
    </font>
    <font>
      <sz val="10"/>
      <color indexed="60"/>
      <name val="Segoe UI"/>
      <family val="2"/>
    </font>
    <font>
      <b/>
      <sz val="10"/>
      <color indexed="9"/>
      <name val="Segoe UI"/>
      <family val="2"/>
    </font>
    <font>
      <b/>
      <sz val="11"/>
      <color indexed="58"/>
      <name val="Segoe UI"/>
      <family val="2"/>
    </font>
    <font>
      <b/>
      <sz val="11"/>
      <name val="Segoe UI"/>
      <family val="2"/>
    </font>
    <font>
      <b/>
      <sz val="11"/>
      <color indexed="9"/>
      <name val="Segoe UI"/>
      <family val="2"/>
    </font>
    <font>
      <sz val="8"/>
      <color indexed="23"/>
      <name val="Segoe UI"/>
      <family val="2"/>
    </font>
    <font>
      <sz val="10"/>
      <color indexed="58"/>
      <name val="Segoe UI"/>
      <family val="2"/>
    </font>
    <font>
      <sz val="9"/>
      <name val="Segoe UI"/>
      <family val="2"/>
    </font>
    <font>
      <b/>
      <sz val="10"/>
      <color indexed="58"/>
      <name val="Segoe UI"/>
      <family val="2"/>
    </font>
    <font>
      <b/>
      <sz val="9"/>
      <color indexed="42"/>
      <name val="Segoe UI"/>
      <family val="2"/>
    </font>
    <font>
      <b/>
      <sz val="12"/>
      <color indexed="42"/>
      <name val="Segoe UI"/>
      <family val="2"/>
    </font>
    <font>
      <b/>
      <sz val="12"/>
      <color indexed="58"/>
      <name val="Segoe UI"/>
      <family val="2"/>
    </font>
    <font>
      <b/>
      <u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/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 style="thin">
        <color indexed="22"/>
      </bottom>
      <diagonal/>
    </border>
    <border>
      <left style="thin">
        <color indexed="22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 style="thin">
        <color indexed="22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2"/>
      </bottom>
      <diagonal/>
    </border>
    <border>
      <left style="thin">
        <color indexed="63"/>
      </left>
      <right/>
      <top style="thin">
        <color indexed="23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theme="1" tint="4.9989318521683403E-2"/>
      </bottom>
      <diagonal/>
    </border>
    <border>
      <left/>
      <right/>
      <top style="thin">
        <color indexed="23"/>
      </top>
      <bottom style="thin">
        <color theme="1" tint="4.9989318521683403E-2"/>
      </bottom>
      <diagonal/>
    </border>
    <border>
      <left/>
      <right style="thin">
        <color indexed="23"/>
      </right>
      <top style="thin">
        <color indexed="23"/>
      </top>
      <bottom style="thin">
        <color theme="1" tint="4.9989318521683403E-2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4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Protection="1"/>
    <xf numFmtId="0" fontId="0" fillId="0" borderId="0" xfId="0" applyProtection="1"/>
    <xf numFmtId="165" fontId="4" fillId="4" borderId="0" xfId="0" applyNumberFormat="1" applyFont="1" applyFill="1" applyBorder="1" applyAlignment="1" applyProtection="1"/>
    <xf numFmtId="0" fontId="0" fillId="3" borderId="0" xfId="0" applyFill="1" applyBorder="1" applyProtection="1">
      <protection locked="0"/>
    </xf>
    <xf numFmtId="0" fontId="0" fillId="3" borderId="0" xfId="0" applyFill="1" applyProtection="1">
      <protection locked="0"/>
    </xf>
    <xf numFmtId="165" fontId="14" fillId="4" borderId="0" xfId="0" applyNumberFormat="1" applyFont="1" applyFill="1" applyBorder="1" applyAlignment="1" applyProtection="1">
      <alignment horizontal="center"/>
    </xf>
    <xf numFmtId="0" fontId="2" fillId="0" borderId="0" xfId="0" applyFont="1"/>
    <xf numFmtId="164" fontId="4" fillId="3" borderId="2" xfId="0" applyNumberFormat="1" applyFont="1" applyFill="1" applyBorder="1" applyAlignment="1" applyProtection="1">
      <alignment horizontal="center"/>
    </xf>
    <xf numFmtId="49" fontId="8" fillId="4" borderId="0" xfId="0" applyNumberFormat="1" applyFont="1" applyFill="1" applyBorder="1" applyAlignment="1" applyProtection="1">
      <alignment horizontal="center" vertical="center" wrapText="1"/>
    </xf>
    <xf numFmtId="1" fontId="9" fillId="3" borderId="3" xfId="0" applyNumberFormat="1" applyFont="1" applyFill="1" applyBorder="1" applyAlignment="1" applyProtection="1">
      <protection locked="0"/>
    </xf>
    <xf numFmtId="0" fontId="0" fillId="5" borderId="0" xfId="0" applyFill="1" applyProtection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Fill="1"/>
    <xf numFmtId="2" fontId="0" fillId="0" borderId="4" xfId="0" applyNumberFormat="1" applyFill="1" applyBorder="1" applyProtection="1"/>
    <xf numFmtId="2" fontId="0" fillId="0" borderId="0" xfId="0" applyNumberFormat="1" applyFill="1" applyProtection="1"/>
    <xf numFmtId="0" fontId="0" fillId="0" borderId="0" xfId="0" applyFill="1"/>
    <xf numFmtId="0" fontId="0" fillId="0" borderId="0" xfId="0" applyFill="1" applyProtection="1"/>
    <xf numFmtId="0" fontId="13" fillId="0" borderId="0" xfId="0" applyFont="1" applyFill="1" applyProtection="1"/>
    <xf numFmtId="49" fontId="0" fillId="0" borderId="0" xfId="0" applyNumberFormat="1" applyAlignment="1">
      <alignment horizontal="right"/>
    </xf>
    <xf numFmtId="2" fontId="0" fillId="0" borderId="0" xfId="0" applyNumberFormat="1"/>
    <xf numFmtId="1" fontId="9" fillId="5" borderId="4" xfId="0" applyNumberFormat="1" applyFont="1" applyFill="1" applyBorder="1" applyAlignment="1" applyProtection="1">
      <protection locked="0"/>
    </xf>
    <xf numFmtId="164" fontId="4" fillId="5" borderId="5" xfId="0" applyNumberFormat="1" applyFont="1" applyFill="1" applyBorder="1" applyAlignment="1" applyProtection="1">
      <alignment horizontal="center"/>
    </xf>
    <xf numFmtId="1" fontId="9" fillId="5" borderId="6" xfId="0" applyNumberFormat="1" applyFont="1" applyFill="1" applyBorder="1" applyAlignment="1" applyProtection="1">
      <protection locked="0"/>
    </xf>
    <xf numFmtId="164" fontId="4" fillId="5" borderId="7" xfId="0" applyNumberFormat="1" applyFont="1" applyFill="1" applyBorder="1" applyAlignment="1" applyProtection="1">
      <alignment horizontal="center"/>
    </xf>
    <xf numFmtId="1" fontId="3" fillId="5" borderId="4" xfId="0" applyNumberFormat="1" applyFont="1" applyFill="1" applyBorder="1" applyAlignment="1" applyProtection="1">
      <protection locked="0"/>
    </xf>
    <xf numFmtId="1" fontId="3" fillId="5" borderId="6" xfId="0" applyNumberFormat="1" applyFont="1" applyFill="1" applyBorder="1" applyAlignment="1" applyProtection="1">
      <protection locked="0"/>
    </xf>
    <xf numFmtId="164" fontId="11" fillId="3" borderId="2" xfId="0" applyNumberFormat="1" applyFont="1" applyFill="1" applyBorder="1" applyAlignment="1" applyProtection="1">
      <alignment horizontal="center"/>
    </xf>
    <xf numFmtId="164" fontId="4" fillId="4" borderId="2" xfId="0" applyNumberFormat="1" applyFont="1" applyFill="1" applyBorder="1" applyAlignment="1" applyProtection="1">
      <alignment horizontal="center"/>
    </xf>
    <xf numFmtId="164" fontId="11" fillId="4" borderId="2" xfId="0" applyNumberFormat="1" applyFont="1" applyFill="1" applyBorder="1" applyAlignment="1" applyProtection="1">
      <alignment horizontal="center"/>
    </xf>
    <xf numFmtId="164" fontId="4" fillId="4" borderId="9" xfId="0" applyNumberFormat="1" applyFont="1" applyFill="1" applyBorder="1" applyAlignment="1" applyProtection="1">
      <alignment horizontal="center"/>
    </xf>
    <xf numFmtId="164" fontId="11" fillId="4" borderId="9" xfId="0" applyNumberFormat="1" applyFont="1" applyFill="1" applyBorder="1" applyAlignment="1" applyProtection="1">
      <alignment horizontal="center"/>
    </xf>
    <xf numFmtId="164" fontId="4" fillId="3" borderId="9" xfId="0" applyNumberFormat="1" applyFont="1" applyFill="1" applyBorder="1" applyAlignment="1" applyProtection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164" fontId="11" fillId="4" borderId="10" xfId="0" applyNumberFormat="1" applyFont="1" applyFill="1" applyBorder="1" applyAlignment="1" applyProtection="1">
      <alignment horizontal="center"/>
    </xf>
    <xf numFmtId="164" fontId="4" fillId="3" borderId="10" xfId="0" applyNumberFormat="1" applyFont="1" applyFill="1" applyBorder="1" applyAlignment="1" applyProtection="1">
      <alignment horizontal="center"/>
    </xf>
    <xf numFmtId="164" fontId="11" fillId="3" borderId="9" xfId="0" applyNumberFormat="1" applyFont="1" applyFill="1" applyBorder="1" applyAlignment="1" applyProtection="1">
      <alignment horizontal="center"/>
    </xf>
    <xf numFmtId="164" fontId="11" fillId="3" borderId="10" xfId="0" applyNumberFormat="1" applyFont="1" applyFill="1" applyBorder="1" applyAlignment="1" applyProtection="1">
      <alignment horizontal="center"/>
    </xf>
    <xf numFmtId="164" fontId="11" fillId="4" borderId="0" xfId="0" applyNumberFormat="1" applyFont="1" applyFill="1" applyBorder="1" applyAlignment="1" applyProtection="1">
      <alignment horizontal="center"/>
    </xf>
    <xf numFmtId="165" fontId="14" fillId="4" borderId="10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Protection="1">
      <protection locked="0"/>
    </xf>
    <xf numFmtId="3" fontId="16" fillId="5" borderId="2" xfId="0" applyNumberFormat="1" applyFont="1" applyFill="1" applyBorder="1" applyAlignment="1" applyProtection="1">
      <protection locked="0"/>
    </xf>
    <xf numFmtId="4" fontId="16" fillId="5" borderId="2" xfId="0" applyNumberFormat="1" applyFont="1" applyFill="1" applyBorder="1" applyAlignment="1" applyProtection="1">
      <protection locked="0"/>
    </xf>
    <xf numFmtId="4" fontId="0" fillId="0" borderId="0" xfId="0" applyNumberFormat="1"/>
    <xf numFmtId="1" fontId="1" fillId="3" borderId="11" xfId="0" applyNumberFormat="1" applyFont="1" applyFill="1" applyBorder="1" applyAlignment="1"/>
    <xf numFmtId="1" fontId="1" fillId="3" borderId="12" xfId="0" applyNumberFormat="1" applyFont="1" applyFill="1" applyBorder="1" applyAlignment="1"/>
    <xf numFmtId="1" fontId="0" fillId="0" borderId="0" xfId="0" applyNumberFormat="1"/>
    <xf numFmtId="0" fontId="0" fillId="0" borderId="0" xfId="0" applyFill="1" applyBorder="1" applyProtection="1"/>
    <xf numFmtId="1" fontId="0" fillId="0" borderId="0" xfId="0" applyNumberFormat="1" applyFill="1" applyBorder="1"/>
    <xf numFmtId="2" fontId="0" fillId="0" borderId="0" xfId="0" applyNumberFormat="1" applyFill="1" applyBorder="1" applyProtection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17" xfId="0" applyFill="1" applyBorder="1"/>
    <xf numFmtId="0" fontId="10" fillId="3" borderId="0" xfId="0" applyFont="1" applyFill="1" applyBorder="1" applyAlignment="1" applyProtection="1">
      <alignment horizontal="center"/>
      <protection locked="0"/>
    </xf>
    <xf numFmtId="0" fontId="18" fillId="7" borderId="2" xfId="0" applyFont="1" applyFill="1" applyBorder="1" applyAlignment="1" applyProtection="1">
      <alignment horizontal="center" vertical="center"/>
    </xf>
    <xf numFmtId="49" fontId="18" fillId="6" borderId="11" xfId="0" applyNumberFormat="1" applyFont="1" applyFill="1" applyBorder="1" applyAlignment="1" applyProtection="1">
      <alignment horizontal="center" vertical="center"/>
    </xf>
    <xf numFmtId="0" fontId="0" fillId="5" borderId="0" xfId="0" applyFill="1"/>
    <xf numFmtId="49" fontId="21" fillId="6" borderId="11" xfId="0" applyNumberFormat="1" applyFont="1" applyFill="1" applyBorder="1" applyAlignment="1" applyProtection="1">
      <alignment vertical="center"/>
    </xf>
    <xf numFmtId="49" fontId="22" fillId="6" borderId="11" xfId="0" applyNumberFormat="1" applyFont="1" applyFill="1" applyBorder="1" applyAlignment="1" applyProtection="1">
      <alignment horizontal="right" vertical="center"/>
    </xf>
    <xf numFmtId="49" fontId="23" fillId="6" borderId="11" xfId="0" applyNumberFormat="1" applyFont="1" applyFill="1" applyBorder="1" applyAlignment="1" applyProtection="1">
      <alignment horizontal="right" vertical="center"/>
    </xf>
    <xf numFmtId="49" fontId="21" fillId="6" borderId="12" xfId="0" applyNumberFormat="1" applyFont="1" applyFill="1" applyBorder="1" applyAlignment="1" applyProtection="1">
      <alignment vertical="center"/>
    </xf>
    <xf numFmtId="0" fontId="0" fillId="0" borderId="0" xfId="0" applyFill="1" applyProtection="1">
      <protection locked="0"/>
    </xf>
    <xf numFmtId="0" fontId="0" fillId="0" borderId="8" xfId="0" applyFill="1" applyBorder="1"/>
    <xf numFmtId="0" fontId="20" fillId="0" borderId="0" xfId="0" applyFont="1" applyFill="1" applyProtection="1">
      <protection locked="0"/>
    </xf>
    <xf numFmtId="0" fontId="20" fillId="0" borderId="18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Protection="1"/>
    <xf numFmtId="0" fontId="0" fillId="0" borderId="1" xfId="0" applyFill="1" applyBorder="1"/>
    <xf numFmtId="0" fontId="20" fillId="13" borderId="15" xfId="0" applyFont="1" applyFill="1" applyBorder="1" applyProtection="1"/>
    <xf numFmtId="0" fontId="20" fillId="13" borderId="14" xfId="0" applyFont="1" applyFill="1" applyBorder="1" applyProtection="1"/>
    <xf numFmtId="0" fontId="20" fillId="13" borderId="18" xfId="0" applyFont="1" applyFill="1" applyBorder="1" applyProtection="1"/>
    <xf numFmtId="0" fontId="24" fillId="13" borderId="0" xfId="0" applyFont="1" applyFill="1" applyBorder="1" applyAlignment="1" applyProtection="1"/>
    <xf numFmtId="0" fontId="20" fillId="13" borderId="16" xfId="0" applyFont="1" applyFill="1" applyBorder="1" applyProtection="1"/>
    <xf numFmtId="0" fontId="20" fillId="13" borderId="8" xfId="0" applyFont="1" applyFill="1" applyBorder="1" applyProtection="1"/>
    <xf numFmtId="0" fontId="20" fillId="13" borderId="0" xfId="0" applyFont="1" applyFill="1" applyBorder="1" applyAlignment="1" applyProtection="1">
      <alignment vertical="center"/>
    </xf>
    <xf numFmtId="0" fontId="20" fillId="13" borderId="1" xfId="0" applyFont="1" applyFill="1" applyBorder="1" applyProtection="1">
      <protection locked="0"/>
    </xf>
    <xf numFmtId="0" fontId="20" fillId="13" borderId="17" xfId="0" applyFont="1" applyFill="1" applyBorder="1" applyProtection="1">
      <protection locked="0"/>
    </xf>
    <xf numFmtId="0" fontId="20" fillId="13" borderId="13" xfId="0" applyFont="1" applyFill="1" applyBorder="1" applyProtection="1"/>
    <xf numFmtId="0" fontId="1" fillId="0" borderId="0" xfId="0" applyFont="1" applyFill="1" applyBorder="1"/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Protection="1"/>
    <xf numFmtId="0" fontId="1" fillId="0" borderId="0" xfId="0" applyNumberFormat="1" applyFont="1" applyFill="1" applyBorder="1" applyAlignment="1" applyProtection="1"/>
    <xf numFmtId="0" fontId="0" fillId="0" borderId="1" xfId="0" applyFill="1" applyBorder="1" applyProtection="1"/>
    <xf numFmtId="0" fontId="2" fillId="0" borderId="1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/>
    <xf numFmtId="0" fontId="2" fillId="0" borderId="0" xfId="0" applyFont="1" applyFill="1" applyProtection="1"/>
    <xf numFmtId="0" fontId="8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166" fontId="12" fillId="0" borderId="0" xfId="0" applyNumberFormat="1" applyFont="1" applyFill="1" applyBorder="1" applyAlignment="1" applyProtection="1">
      <protection locked="0"/>
    </xf>
    <xf numFmtId="0" fontId="0" fillId="0" borderId="8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8" xfId="0" applyFill="1" applyBorder="1" applyProtection="1"/>
    <xf numFmtId="0" fontId="2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Protection="1"/>
    <xf numFmtId="0" fontId="20" fillId="0" borderId="0" xfId="0" applyFont="1" applyFill="1" applyBorder="1" applyProtection="1"/>
    <xf numFmtId="49" fontId="36" fillId="6" borderId="3" xfId="0" applyNumberFormat="1" applyFont="1" applyFill="1" applyBorder="1" applyAlignment="1" applyProtection="1">
      <alignment horizontal="center" vertical="center"/>
    </xf>
    <xf numFmtId="49" fontId="37" fillId="6" borderId="11" xfId="0" applyNumberFormat="1" applyFont="1" applyFill="1" applyBorder="1" applyAlignment="1" applyProtection="1">
      <alignment horizontal="center" vertical="center"/>
    </xf>
    <xf numFmtId="49" fontId="25" fillId="6" borderId="3" xfId="0" applyNumberFormat="1" applyFont="1" applyFill="1" applyBorder="1" applyAlignment="1" applyProtection="1">
      <alignment horizontal="center" vertical="center"/>
    </xf>
    <xf numFmtId="2" fontId="37" fillId="6" borderId="11" xfId="0" applyNumberFormat="1" applyFont="1" applyFill="1" applyBorder="1" applyAlignment="1" applyProtection="1">
      <alignment vertical="center"/>
    </xf>
    <xf numFmtId="2" fontId="37" fillId="6" borderId="12" xfId="0" applyNumberFormat="1" applyFont="1" applyFill="1" applyBorder="1" applyAlignment="1" applyProtection="1">
      <alignment vertical="center"/>
    </xf>
    <xf numFmtId="2" fontId="37" fillId="0" borderId="0" xfId="0" applyNumberFormat="1" applyFont="1" applyFill="1" applyBorder="1" applyAlignment="1" applyProtection="1">
      <alignment vertical="center"/>
    </xf>
    <xf numFmtId="49" fontId="38" fillId="0" borderId="0" xfId="0" applyNumberFormat="1" applyFont="1" applyFill="1" applyBorder="1" applyAlignment="1" applyProtection="1">
      <alignment vertical="center"/>
    </xf>
    <xf numFmtId="0" fontId="20" fillId="13" borderId="15" xfId="0" applyFont="1" applyFill="1" applyBorder="1" applyProtection="1">
      <protection locked="0"/>
    </xf>
    <xf numFmtId="0" fontId="20" fillId="13" borderId="14" xfId="0" applyFont="1" applyFill="1" applyBorder="1" applyProtection="1">
      <protection locked="0"/>
    </xf>
    <xf numFmtId="0" fontId="20" fillId="13" borderId="16" xfId="0" applyFont="1" applyFill="1" applyBorder="1" applyProtection="1">
      <protection locked="0"/>
    </xf>
    <xf numFmtId="0" fontId="20" fillId="13" borderId="18" xfId="0" applyFont="1" applyFill="1" applyBorder="1" applyProtection="1">
      <protection locked="0"/>
    </xf>
    <xf numFmtId="0" fontId="20" fillId="13" borderId="0" xfId="0" applyFont="1" applyFill="1" applyBorder="1" applyProtection="1">
      <protection locked="0"/>
    </xf>
    <xf numFmtId="0" fontId="20" fillId="13" borderId="8" xfId="0" applyFont="1" applyFill="1" applyBorder="1" applyProtection="1">
      <protection locked="0"/>
    </xf>
    <xf numFmtId="0" fontId="20" fillId="13" borderId="13" xfId="0" applyFont="1" applyFill="1" applyBorder="1" applyProtection="1">
      <protection locked="0"/>
    </xf>
    <xf numFmtId="0" fontId="36" fillId="7" borderId="2" xfId="0" applyFont="1" applyFill="1" applyBorder="1" applyAlignment="1" applyProtection="1">
      <alignment horizontal="center" vertical="center"/>
    </xf>
    <xf numFmtId="165" fontId="40" fillId="10" borderId="19" xfId="0" applyNumberFormat="1" applyFont="1" applyFill="1" applyBorder="1" applyAlignment="1" applyProtection="1">
      <alignment horizontal="center"/>
    </xf>
    <xf numFmtId="165" fontId="40" fillId="3" borderId="19" xfId="0" applyNumberFormat="1" applyFont="1" applyFill="1" applyBorder="1" applyAlignment="1" applyProtection="1">
      <alignment horizontal="center"/>
    </xf>
    <xf numFmtId="0" fontId="20" fillId="10" borderId="20" xfId="0" applyFont="1" applyFill="1" applyBorder="1" applyAlignment="1" applyProtection="1">
      <alignment horizontal="center" vertical="center"/>
    </xf>
    <xf numFmtId="0" fontId="20" fillId="3" borderId="20" xfId="0" applyFont="1" applyFill="1" applyBorder="1" applyAlignment="1" applyProtection="1">
      <alignment horizontal="center" vertical="center"/>
    </xf>
    <xf numFmtId="0" fontId="41" fillId="8" borderId="27" xfId="0" applyFont="1" applyFill="1" applyBorder="1" applyAlignment="1" applyProtection="1">
      <alignment horizontal="center"/>
      <protection locked="0"/>
    </xf>
    <xf numFmtId="2" fontId="42" fillId="5" borderId="27" xfId="0" applyNumberFormat="1" applyFont="1" applyFill="1" applyBorder="1" applyAlignment="1" applyProtection="1">
      <alignment horizontal="center"/>
      <protection locked="0"/>
    </xf>
    <xf numFmtId="2" fontId="42" fillId="5" borderId="30" xfId="0" applyNumberFormat="1" applyFont="1" applyFill="1" applyBorder="1" applyAlignment="1" applyProtection="1">
      <alignment horizontal="center"/>
      <protection locked="0"/>
    </xf>
    <xf numFmtId="0" fontId="41" fillId="8" borderId="28" xfId="0" applyFont="1" applyFill="1" applyBorder="1" applyAlignment="1" applyProtection="1">
      <alignment horizontal="center"/>
      <protection locked="0"/>
    </xf>
    <xf numFmtId="2" fontId="42" fillId="5" borderId="28" xfId="0" applyNumberFormat="1" applyFont="1" applyFill="1" applyBorder="1" applyAlignment="1" applyProtection="1">
      <alignment horizontal="center"/>
      <protection locked="0"/>
    </xf>
    <xf numFmtId="2" fontId="42" fillId="5" borderId="5" xfId="0" applyNumberFormat="1" applyFont="1" applyFill="1" applyBorder="1" applyAlignment="1" applyProtection="1">
      <alignment horizontal="center"/>
      <protection locked="0"/>
    </xf>
    <xf numFmtId="0" fontId="41" fillId="8" borderId="29" xfId="0" applyFont="1" applyFill="1" applyBorder="1" applyAlignment="1" applyProtection="1">
      <alignment horizontal="center"/>
      <protection locked="0"/>
    </xf>
    <xf numFmtId="2" fontId="42" fillId="5" borderId="29" xfId="0" applyNumberFormat="1" applyFont="1" applyFill="1" applyBorder="1" applyAlignment="1" applyProtection="1">
      <alignment horizontal="center"/>
      <protection locked="0"/>
    </xf>
    <xf numFmtId="2" fontId="42" fillId="5" borderId="7" xfId="0" applyNumberFormat="1" applyFont="1" applyFill="1" applyBorder="1" applyAlignment="1" applyProtection="1">
      <alignment horizontal="center"/>
      <protection locked="0"/>
    </xf>
    <xf numFmtId="0" fontId="41" fillId="9" borderId="27" xfId="0" applyFont="1" applyFill="1" applyBorder="1" applyAlignment="1" applyProtection="1">
      <alignment horizontal="center"/>
      <protection locked="0"/>
    </xf>
    <xf numFmtId="0" fontId="41" fillId="9" borderId="28" xfId="0" applyFont="1" applyFill="1" applyBorder="1" applyAlignment="1" applyProtection="1">
      <alignment horizontal="center"/>
      <protection locked="0"/>
    </xf>
    <xf numFmtId="0" fontId="41" fillId="9" borderId="29" xfId="0" applyFont="1" applyFill="1" applyBorder="1" applyAlignment="1" applyProtection="1">
      <alignment horizontal="center" shrinkToFit="1"/>
      <protection locked="0"/>
    </xf>
    <xf numFmtId="165" fontId="40" fillId="4" borderId="2" xfId="0" applyNumberFormat="1" applyFont="1" applyFill="1" applyBorder="1" applyAlignment="1" applyProtection="1">
      <alignment horizontal="center"/>
    </xf>
    <xf numFmtId="164" fontId="20" fillId="4" borderId="31" xfId="0" applyNumberFormat="1" applyFont="1" applyFill="1" applyBorder="1" applyAlignment="1" applyProtection="1">
      <alignment horizontal="center"/>
    </xf>
    <xf numFmtId="164" fontId="20" fillId="3" borderId="27" xfId="0" applyNumberFormat="1" applyFont="1" applyFill="1" applyBorder="1" applyAlignment="1" applyProtection="1">
      <alignment horizontal="center"/>
    </xf>
    <xf numFmtId="164" fontId="43" fillId="4" borderId="30" xfId="0" applyNumberFormat="1" applyFont="1" applyFill="1" applyBorder="1" applyAlignment="1" applyProtection="1">
      <alignment horizontal="center"/>
    </xf>
    <xf numFmtId="164" fontId="20" fillId="4" borderId="32" xfId="0" applyNumberFormat="1" applyFont="1" applyFill="1" applyBorder="1" applyAlignment="1" applyProtection="1">
      <alignment horizontal="center"/>
    </xf>
    <xf numFmtId="164" fontId="20" fillId="3" borderId="28" xfId="0" applyNumberFormat="1" applyFont="1" applyFill="1" applyBorder="1" applyAlignment="1" applyProtection="1">
      <alignment horizontal="center"/>
    </xf>
    <xf numFmtId="164" fontId="43" fillId="4" borderId="5" xfId="0" applyNumberFormat="1" applyFont="1" applyFill="1" applyBorder="1" applyAlignment="1" applyProtection="1">
      <alignment horizontal="center"/>
    </xf>
    <xf numFmtId="164" fontId="20" fillId="4" borderId="33" xfId="0" applyNumberFormat="1" applyFont="1" applyFill="1" applyBorder="1" applyAlignment="1" applyProtection="1">
      <alignment horizontal="center"/>
    </xf>
    <xf numFmtId="164" fontId="20" fillId="3" borderId="29" xfId="0" applyNumberFormat="1" applyFont="1" applyFill="1" applyBorder="1" applyAlignment="1" applyProtection="1">
      <alignment horizontal="center"/>
    </xf>
    <xf numFmtId="164" fontId="43" fillId="4" borderId="7" xfId="0" applyNumberFormat="1" applyFont="1" applyFill="1" applyBorder="1" applyAlignment="1" applyProtection="1">
      <alignment horizontal="center"/>
    </xf>
    <xf numFmtId="164" fontId="20" fillId="4" borderId="35" xfId="0" applyNumberFormat="1" applyFont="1" applyFill="1" applyBorder="1" applyAlignment="1" applyProtection="1">
      <alignment horizontal="center"/>
    </xf>
    <xf numFmtId="164" fontId="20" fillId="3" borderId="34" xfId="0" applyNumberFormat="1" applyFont="1" applyFill="1" applyBorder="1" applyAlignment="1" applyProtection="1">
      <alignment horizontal="center"/>
    </xf>
    <xf numFmtId="164" fontId="43" fillId="4" borderId="36" xfId="0" applyNumberFormat="1" applyFont="1" applyFill="1" applyBorder="1" applyAlignment="1" applyProtection="1">
      <alignment horizontal="center"/>
    </xf>
    <xf numFmtId="49" fontId="34" fillId="6" borderId="3" xfId="0" applyNumberFormat="1" applyFont="1" applyFill="1" applyBorder="1" applyAlignment="1" applyProtection="1">
      <alignment horizontal="center" vertical="center"/>
    </xf>
    <xf numFmtId="0" fontId="28" fillId="13" borderId="15" xfId="0" applyFont="1" applyFill="1" applyBorder="1" applyAlignment="1" applyProtection="1">
      <alignment vertical="center"/>
    </xf>
    <xf numFmtId="0" fontId="20" fillId="13" borderId="14" xfId="0" applyFont="1" applyFill="1" applyBorder="1" applyAlignment="1" applyProtection="1">
      <alignment vertical="center"/>
    </xf>
    <xf numFmtId="0" fontId="20" fillId="13" borderId="14" xfId="0" applyFont="1" applyFill="1" applyBorder="1" applyAlignment="1" applyProtection="1">
      <alignment vertical="center"/>
      <protection locked="0"/>
    </xf>
    <xf numFmtId="0" fontId="20" fillId="13" borderId="0" xfId="0" applyFont="1" applyFill="1" applyProtection="1"/>
    <xf numFmtId="0" fontId="20" fillId="13" borderId="0" xfId="0" applyFont="1" applyFill="1" applyBorder="1" applyAlignment="1" applyProtection="1">
      <alignment vertical="center"/>
      <protection locked="0"/>
    </xf>
    <xf numFmtId="0" fontId="20" fillId="13" borderId="1" xfId="0" applyFont="1" applyFill="1" applyBorder="1" applyAlignment="1" applyProtection="1">
      <alignment vertical="center"/>
      <protection locked="0"/>
    </xf>
    <xf numFmtId="0" fontId="28" fillId="13" borderId="23" xfId="0" applyFont="1" applyFill="1" applyBorder="1" applyAlignment="1" applyProtection="1">
      <alignment vertical="center"/>
      <protection locked="0"/>
    </xf>
    <xf numFmtId="0" fontId="20" fillId="13" borderId="24" xfId="0" applyFont="1" applyFill="1" applyBorder="1" applyAlignment="1" applyProtection="1">
      <alignment vertical="center"/>
      <protection locked="0"/>
    </xf>
    <xf numFmtId="0" fontId="28" fillId="13" borderId="18" xfId="0" applyFont="1" applyFill="1" applyBorder="1" applyAlignment="1" applyProtection="1">
      <alignment vertical="center"/>
      <protection locked="0"/>
    </xf>
    <xf numFmtId="0" fontId="28" fillId="13" borderId="25" xfId="0" applyFont="1" applyFill="1" applyBorder="1" applyAlignment="1" applyProtection="1">
      <alignment vertical="center"/>
      <protection locked="0"/>
    </xf>
    <xf numFmtId="0" fontId="20" fillId="13" borderId="26" xfId="0" applyFont="1" applyFill="1" applyBorder="1" applyAlignment="1" applyProtection="1">
      <alignment vertical="center"/>
      <protection locked="0"/>
    </xf>
    <xf numFmtId="0" fontId="43" fillId="13" borderId="23" xfId="0" applyFont="1" applyFill="1" applyBorder="1" applyAlignment="1" applyProtection="1">
      <alignment vertical="center"/>
      <protection locked="0"/>
    </xf>
    <xf numFmtId="0" fontId="43" fillId="13" borderId="0" xfId="0" applyFont="1" applyFill="1" applyBorder="1" applyAlignment="1" applyProtection="1">
      <alignment vertical="center"/>
      <protection locked="0"/>
    </xf>
    <xf numFmtId="1" fontId="43" fillId="13" borderId="0" xfId="0" applyNumberFormat="1" applyFont="1" applyFill="1" applyBorder="1" applyAlignment="1" applyProtection="1">
      <alignment horizontal="right"/>
      <protection locked="0"/>
    </xf>
    <xf numFmtId="0" fontId="43" fillId="13" borderId="0" xfId="0" applyFont="1" applyFill="1" applyBorder="1" applyAlignment="1" applyProtection="1">
      <protection locked="0"/>
    </xf>
    <xf numFmtId="49" fontId="43" fillId="13" borderId="0" xfId="0" applyNumberFormat="1" applyFont="1" applyFill="1" applyBorder="1" applyAlignment="1" applyProtection="1">
      <alignment horizontal="right"/>
      <protection locked="0"/>
    </xf>
    <xf numFmtId="165" fontId="44" fillId="13" borderId="0" xfId="0" applyNumberFormat="1" applyFont="1" applyFill="1" applyBorder="1" applyAlignment="1" applyProtection="1">
      <protection locked="0"/>
    </xf>
    <xf numFmtId="0" fontId="20" fillId="13" borderId="0" xfId="0" applyFont="1" applyFill="1" applyProtection="1">
      <protection locked="0"/>
    </xf>
    <xf numFmtId="0" fontId="46" fillId="13" borderId="0" xfId="0" applyFont="1" applyFill="1" applyProtection="1"/>
    <xf numFmtId="0" fontId="43" fillId="13" borderId="0" xfId="0" applyFont="1" applyFill="1" applyBorder="1" applyProtection="1">
      <protection locked="0"/>
    </xf>
    <xf numFmtId="0" fontId="43" fillId="13" borderId="14" xfId="0" applyFont="1" applyFill="1" applyBorder="1" applyProtection="1">
      <protection locked="0"/>
    </xf>
    <xf numFmtId="0" fontId="43" fillId="13" borderId="18" xfId="0" applyFont="1" applyFill="1" applyBorder="1" applyAlignment="1" applyProtection="1">
      <alignment vertical="center"/>
      <protection locked="0"/>
    </xf>
    <xf numFmtId="0" fontId="45" fillId="11" borderId="27" xfId="0" applyFont="1" applyFill="1" applyBorder="1" applyAlignment="1" applyProtection="1">
      <alignment horizontal="center"/>
    </xf>
    <xf numFmtId="0" fontId="45" fillId="11" borderId="28" xfId="0" applyFont="1" applyFill="1" applyBorder="1" applyAlignment="1" applyProtection="1">
      <alignment horizontal="center"/>
    </xf>
    <xf numFmtId="0" fontId="45" fillId="11" borderId="29" xfId="0" applyFont="1" applyFill="1" applyBorder="1" applyAlignment="1" applyProtection="1">
      <alignment horizontal="center"/>
    </xf>
    <xf numFmtId="0" fontId="45" fillId="2" borderId="34" xfId="0" applyFont="1" applyFill="1" applyBorder="1" applyAlignment="1" applyProtection="1">
      <alignment horizontal="center"/>
    </xf>
    <xf numFmtId="0" fontId="45" fillId="2" borderId="28" xfId="0" applyFont="1" applyFill="1" applyBorder="1" applyAlignment="1" applyProtection="1">
      <alignment horizontal="center"/>
    </xf>
    <xf numFmtId="0" fontId="45" fillId="2" borderId="29" xfId="0" applyFont="1" applyFill="1" applyBorder="1" applyAlignment="1" applyProtection="1">
      <alignment horizontal="center"/>
    </xf>
    <xf numFmtId="0" fontId="43" fillId="13" borderId="18" xfId="0" applyFont="1" applyFill="1" applyBorder="1" applyProtection="1">
      <protection locked="0"/>
    </xf>
    <xf numFmtId="0" fontId="43" fillId="13" borderId="25" xfId="0" applyFont="1" applyFill="1" applyBorder="1" applyProtection="1">
      <protection locked="0"/>
    </xf>
    <xf numFmtId="0" fontId="0" fillId="13" borderId="14" xfId="0" applyFill="1" applyBorder="1" applyAlignment="1" applyProtection="1">
      <alignment vertical="center"/>
    </xf>
    <xf numFmtId="0" fontId="0" fillId="13" borderId="16" xfId="0" applyFill="1" applyBorder="1" applyAlignment="1" applyProtection="1">
      <alignment vertical="center"/>
    </xf>
    <xf numFmtId="0" fontId="2" fillId="13" borderId="0" xfId="0" applyFont="1" applyFill="1" applyBorder="1" applyProtection="1"/>
    <xf numFmtId="0" fontId="2" fillId="13" borderId="8" xfId="0" applyFont="1" applyFill="1" applyBorder="1" applyProtection="1"/>
    <xf numFmtId="0" fontId="43" fillId="13" borderId="18" xfId="0" applyFont="1" applyFill="1" applyBorder="1" applyProtection="1"/>
    <xf numFmtId="0" fontId="43" fillId="13" borderId="0" xfId="0" applyFont="1" applyFill="1" applyBorder="1" applyProtection="1"/>
    <xf numFmtId="0" fontId="2" fillId="13" borderId="18" xfId="0" applyFont="1" applyFill="1" applyBorder="1" applyProtection="1"/>
    <xf numFmtId="0" fontId="2" fillId="13" borderId="18" xfId="0" applyFont="1" applyFill="1" applyBorder="1" applyProtection="1">
      <protection locked="0"/>
    </xf>
    <xf numFmtId="0" fontId="2" fillId="13" borderId="0" xfId="0" applyFont="1" applyFill="1" applyBorder="1" applyProtection="1">
      <protection locked="0"/>
    </xf>
    <xf numFmtId="0" fontId="2" fillId="13" borderId="8" xfId="0" applyFont="1" applyFill="1" applyBorder="1" applyProtection="1">
      <protection locked="0"/>
    </xf>
    <xf numFmtId="0" fontId="2" fillId="13" borderId="13" xfId="0" applyFont="1" applyFill="1" applyBorder="1" applyProtection="1">
      <protection locked="0"/>
    </xf>
    <xf numFmtId="0" fontId="2" fillId="13" borderId="1" xfId="0" applyFont="1" applyFill="1" applyBorder="1" applyProtection="1">
      <protection locked="0"/>
    </xf>
    <xf numFmtId="0" fontId="2" fillId="13" borderId="17" xfId="0" applyFont="1" applyFill="1" applyBorder="1" applyProtection="1">
      <protection locked="0"/>
    </xf>
    <xf numFmtId="0" fontId="2" fillId="0" borderId="21" xfId="0" applyFont="1" applyFill="1" applyBorder="1" applyProtection="1"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0" fillId="13" borderId="14" xfId="0" applyFill="1" applyBorder="1" applyProtection="1"/>
    <xf numFmtId="0" fontId="0" fillId="13" borderId="0" xfId="0" applyFill="1" applyBorder="1" applyProtection="1"/>
    <xf numFmtId="0" fontId="19" fillId="13" borderId="0" xfId="0" applyFont="1" applyFill="1" applyBorder="1" applyProtection="1">
      <protection locked="0"/>
    </xf>
    <xf numFmtId="0" fontId="19" fillId="13" borderId="0" xfId="0" applyFont="1" applyFill="1" applyBorder="1" applyAlignment="1" applyProtection="1">
      <alignment vertical="center"/>
    </xf>
    <xf numFmtId="0" fontId="6" fillId="13" borderId="0" xfId="0" applyFont="1" applyFill="1" applyBorder="1" applyAlignment="1" applyProtection="1">
      <alignment vertical="center"/>
    </xf>
    <xf numFmtId="0" fontId="2" fillId="13" borderId="14" xfId="0" applyFont="1" applyFill="1" applyBorder="1" applyProtection="1"/>
    <xf numFmtId="0" fontId="17" fillId="13" borderId="0" xfId="0" applyFont="1" applyFill="1" applyBorder="1" applyAlignment="1" applyProtection="1">
      <alignment vertical="center"/>
    </xf>
    <xf numFmtId="0" fontId="2" fillId="13" borderId="14" xfId="0" applyFont="1" applyFill="1" applyBorder="1" applyProtection="1">
      <protection locked="0"/>
    </xf>
    <xf numFmtId="0" fontId="1" fillId="0" borderId="0" xfId="0" applyFont="1" applyFill="1" applyProtection="1"/>
    <xf numFmtId="49" fontId="37" fillId="6" borderId="11" xfId="0" applyNumberFormat="1" applyFont="1" applyFill="1" applyBorder="1" applyAlignment="1" applyProtection="1">
      <alignment horizontal="left" vertical="center"/>
    </xf>
    <xf numFmtId="49" fontId="37" fillId="6" borderId="12" xfId="0" applyNumberFormat="1" applyFont="1" applyFill="1" applyBorder="1" applyAlignment="1" applyProtection="1">
      <alignment horizontal="left" vertical="center"/>
    </xf>
    <xf numFmtId="49" fontId="37" fillId="0" borderId="0" xfId="0" applyNumberFormat="1" applyFont="1" applyFill="1" applyBorder="1" applyAlignment="1" applyProtection="1">
      <alignment vertical="center"/>
    </xf>
    <xf numFmtId="0" fontId="20" fillId="13" borderId="0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165" fontId="49" fillId="13" borderId="14" xfId="0" applyNumberFormat="1" applyFont="1" applyFill="1" applyBorder="1" applyAlignment="1" applyProtection="1">
      <protection locked="0"/>
    </xf>
    <xf numFmtId="165" fontId="49" fillId="13" borderId="15" xfId="0" applyNumberFormat="1" applyFont="1" applyFill="1" applyBorder="1" applyAlignment="1" applyProtection="1">
      <protection locked="0"/>
    </xf>
    <xf numFmtId="165" fontId="50" fillId="6" borderId="3" xfId="0" applyNumberFormat="1" applyFont="1" applyFill="1" applyBorder="1" applyAlignment="1" applyProtection="1"/>
    <xf numFmtId="165" fontId="39" fillId="6" borderId="11" xfId="0" applyNumberFormat="1" applyFont="1" applyFill="1" applyBorder="1" applyAlignment="1" applyProtection="1">
      <alignment horizontal="center" vertical="center"/>
    </xf>
    <xf numFmtId="165" fontId="39" fillId="6" borderId="12" xfId="0" applyNumberFormat="1" applyFont="1" applyFill="1" applyBorder="1" applyAlignment="1" applyProtection="1">
      <alignment horizontal="center" vertical="center"/>
    </xf>
    <xf numFmtId="0" fontId="43" fillId="13" borderId="0" xfId="0" applyFont="1" applyFill="1" applyBorder="1" applyAlignment="1" applyProtection="1">
      <alignment vertical="center"/>
    </xf>
    <xf numFmtId="165" fontId="44" fillId="13" borderId="0" xfId="0" applyNumberFormat="1" applyFont="1" applyFill="1" applyBorder="1" applyAlignment="1" applyProtection="1"/>
    <xf numFmtId="165" fontId="51" fillId="13" borderId="0" xfId="0" applyNumberFormat="1" applyFont="1" applyFill="1" applyBorder="1" applyAlignment="1" applyProtection="1">
      <alignment horizontal="center"/>
      <protection locked="0"/>
    </xf>
    <xf numFmtId="165" fontId="49" fillId="13" borderId="0" xfId="0" applyNumberFormat="1" applyFont="1" applyFill="1" applyBorder="1" applyAlignment="1" applyProtection="1"/>
    <xf numFmtId="165" fontId="50" fillId="13" borderId="0" xfId="0" applyNumberFormat="1" applyFont="1" applyFill="1" applyBorder="1" applyAlignment="1" applyProtection="1">
      <alignment horizontal="center"/>
      <protection locked="0"/>
    </xf>
    <xf numFmtId="165" fontId="50" fillId="13" borderId="8" xfId="0" applyNumberFormat="1" applyFont="1" applyFill="1" applyBorder="1" applyAlignment="1" applyProtection="1">
      <alignment horizontal="center"/>
      <protection locked="0"/>
    </xf>
    <xf numFmtId="49" fontId="53" fillId="13" borderId="0" xfId="0" applyNumberFormat="1" applyFont="1" applyFill="1" applyBorder="1" applyAlignment="1" applyProtection="1">
      <alignment horizontal="center" vertical="center" wrapText="1"/>
      <protection locked="0"/>
    </xf>
    <xf numFmtId="4" fontId="54" fillId="5" borderId="27" xfId="0" applyNumberFormat="1" applyFont="1" applyFill="1" applyBorder="1" applyAlignment="1" applyProtection="1">
      <alignment horizontal="center"/>
      <protection locked="0"/>
    </xf>
    <xf numFmtId="3" fontId="52" fillId="5" borderId="30" xfId="0" applyNumberFormat="1" applyFont="1" applyFill="1" applyBorder="1" applyAlignment="1" applyProtection="1">
      <protection locked="0"/>
    </xf>
    <xf numFmtId="0" fontId="55" fillId="6" borderId="39" xfId="0" applyFont="1" applyFill="1" applyBorder="1" applyAlignment="1" applyProtection="1">
      <alignment horizontal="center"/>
    </xf>
    <xf numFmtId="1" fontId="20" fillId="3" borderId="40" xfId="0" applyNumberFormat="1" applyFont="1" applyFill="1" applyBorder="1" applyAlignment="1" applyProtection="1">
      <alignment horizontal="right"/>
    </xf>
    <xf numFmtId="164" fontId="20" fillId="3" borderId="2" xfId="0" applyNumberFormat="1" applyFont="1" applyFill="1" applyBorder="1" applyAlignment="1" applyProtection="1">
      <alignment horizontal="center"/>
    </xf>
    <xf numFmtId="164" fontId="49" fillId="13" borderId="0" xfId="0" applyNumberFormat="1" applyFont="1" applyFill="1" applyBorder="1" applyAlignment="1" applyProtection="1">
      <alignment horizontal="center"/>
      <protection locked="0"/>
    </xf>
    <xf numFmtId="164" fontId="49" fillId="13" borderId="8" xfId="0" applyNumberFormat="1" applyFont="1" applyFill="1" applyBorder="1" applyAlignment="1" applyProtection="1">
      <alignment horizontal="center"/>
      <protection locked="0"/>
    </xf>
    <xf numFmtId="4" fontId="54" fillId="5" borderId="28" xfId="0" applyNumberFormat="1" applyFont="1" applyFill="1" applyBorder="1" applyAlignment="1" applyProtection="1">
      <alignment horizontal="center"/>
      <protection locked="0"/>
    </xf>
    <xf numFmtId="3" fontId="52" fillId="5" borderId="5" xfId="0" applyNumberFormat="1" applyFont="1" applyFill="1" applyBorder="1" applyAlignment="1" applyProtection="1">
      <protection locked="0"/>
    </xf>
    <xf numFmtId="0" fontId="55" fillId="6" borderId="37" xfId="0" applyFont="1" applyFill="1" applyBorder="1" applyAlignment="1" applyProtection="1">
      <alignment horizontal="center"/>
    </xf>
    <xf numFmtId="1" fontId="20" fillId="3" borderId="41" xfId="0" applyNumberFormat="1" applyFont="1" applyFill="1" applyBorder="1" applyAlignment="1" applyProtection="1">
      <alignment horizontal="right"/>
    </xf>
    <xf numFmtId="4" fontId="54" fillId="5" borderId="29" xfId="0" applyNumberFormat="1" applyFont="1" applyFill="1" applyBorder="1" applyAlignment="1" applyProtection="1">
      <alignment horizontal="center"/>
      <protection locked="0"/>
    </xf>
    <xf numFmtId="3" fontId="52" fillId="5" borderId="7" xfId="0" applyNumberFormat="1" applyFont="1" applyFill="1" applyBorder="1" applyAlignment="1" applyProtection="1">
      <protection locked="0"/>
    </xf>
    <xf numFmtId="0" fontId="55" fillId="6" borderId="38" xfId="0" applyFont="1" applyFill="1" applyBorder="1" applyAlignment="1" applyProtection="1">
      <alignment horizontal="center"/>
    </xf>
    <xf numFmtId="1" fontId="20" fillId="3" borderId="42" xfId="0" applyNumberFormat="1" applyFont="1" applyFill="1" applyBorder="1" applyAlignment="1" applyProtection="1">
      <alignment horizontal="right"/>
    </xf>
    <xf numFmtId="0" fontId="51" fillId="13" borderId="0" xfId="0" applyFont="1" applyFill="1" applyBorder="1" applyAlignment="1" applyProtection="1">
      <alignment horizontal="right"/>
    </xf>
    <xf numFmtId="0" fontId="43" fillId="13" borderId="8" xfId="0" applyFont="1" applyFill="1" applyBorder="1" applyProtection="1">
      <protection locked="0"/>
    </xf>
    <xf numFmtId="0" fontId="43" fillId="13" borderId="0" xfId="0" applyFont="1" applyFill="1" applyBorder="1" applyAlignment="1" applyProtection="1">
      <alignment vertical="top"/>
    </xf>
    <xf numFmtId="0" fontId="51" fillId="13" borderId="0" xfId="0" applyFont="1" applyFill="1" applyBorder="1" applyAlignment="1" applyProtection="1">
      <alignment horizontal="right" vertical="top"/>
    </xf>
    <xf numFmtId="0" fontId="43" fillId="13" borderId="17" xfId="0" applyFont="1" applyFill="1" applyBorder="1" applyProtection="1">
      <protection locked="0"/>
    </xf>
    <xf numFmtId="0" fontId="43" fillId="13" borderId="14" xfId="0" applyFont="1" applyFill="1" applyBorder="1" applyProtection="1"/>
    <xf numFmtId="0" fontId="51" fillId="13" borderId="14" xfId="0" applyFont="1" applyFill="1" applyBorder="1" applyAlignment="1" applyProtection="1">
      <alignment horizontal="right"/>
    </xf>
    <xf numFmtId="0" fontId="43" fillId="13" borderId="16" xfId="0" applyFont="1" applyFill="1" applyBorder="1" applyProtection="1"/>
    <xf numFmtId="0" fontId="43" fillId="13" borderId="8" xfId="0" applyFont="1" applyFill="1" applyBorder="1" applyProtection="1"/>
    <xf numFmtId="0" fontId="43" fillId="13" borderId="1" xfId="0" applyFont="1" applyFill="1" applyBorder="1" applyProtection="1">
      <protection locked="0"/>
    </xf>
    <xf numFmtId="165" fontId="49" fillId="13" borderId="0" xfId="0" applyNumberFormat="1" applyFont="1" applyFill="1" applyBorder="1" applyAlignment="1" applyProtection="1">
      <protection locked="0"/>
    </xf>
    <xf numFmtId="0" fontId="51" fillId="13" borderId="14" xfId="0" applyFont="1" applyFill="1" applyBorder="1" applyAlignment="1" applyProtection="1">
      <alignment horizontal="right"/>
      <protection locked="0"/>
    </xf>
    <xf numFmtId="0" fontId="43" fillId="13" borderId="16" xfId="0" applyFont="1" applyFill="1" applyBorder="1" applyProtection="1">
      <protection locked="0"/>
    </xf>
    <xf numFmtId="0" fontId="20" fillId="0" borderId="0" xfId="0" applyFont="1" applyFill="1"/>
    <xf numFmtId="0" fontId="43" fillId="0" borderId="0" xfId="0" applyNumberFormat="1" applyFont="1" applyFill="1" applyBorder="1" applyAlignment="1" applyProtection="1">
      <protection locked="0"/>
    </xf>
    <xf numFmtId="0" fontId="43" fillId="0" borderId="0" xfId="0" applyNumberFormat="1" applyFont="1" applyFill="1" applyBorder="1" applyAlignment="1" applyProtection="1">
      <alignment horizontal="center"/>
      <protection locked="0"/>
    </xf>
    <xf numFmtId="166" fontId="43" fillId="0" borderId="0" xfId="0" applyNumberFormat="1" applyFont="1" applyFill="1" applyBorder="1" applyAlignment="1" applyProtection="1">
      <protection locked="0"/>
    </xf>
    <xf numFmtId="49" fontId="38" fillId="6" borderId="3" xfId="0" applyNumberFormat="1" applyFont="1" applyFill="1" applyBorder="1" applyAlignment="1" applyProtection="1">
      <alignment horizontal="center" vertical="center"/>
    </xf>
    <xf numFmtId="0" fontId="43" fillId="0" borderId="54" xfId="0" applyFont="1" applyFill="1" applyBorder="1" applyProtection="1">
      <protection locked="0"/>
    </xf>
    <xf numFmtId="0" fontId="43" fillId="0" borderId="55" xfId="0" applyFont="1" applyFill="1" applyBorder="1" applyProtection="1">
      <protection locked="0"/>
    </xf>
    <xf numFmtId="0" fontId="20" fillId="3" borderId="15" xfId="0" applyFont="1" applyFill="1" applyBorder="1" applyProtection="1"/>
    <xf numFmtId="0" fontId="20" fillId="3" borderId="14" xfId="0" applyFont="1" applyFill="1" applyBorder="1" applyProtection="1"/>
    <xf numFmtId="0" fontId="20" fillId="3" borderId="16" xfId="0" applyFont="1" applyFill="1" applyBorder="1" applyProtection="1"/>
    <xf numFmtId="0" fontId="20" fillId="3" borderId="18" xfId="0" applyFont="1" applyFill="1" applyBorder="1" applyProtection="1"/>
    <xf numFmtId="0" fontId="20" fillId="3" borderId="8" xfId="0" applyFont="1" applyFill="1" applyBorder="1" applyProtection="1"/>
    <xf numFmtId="49" fontId="26" fillId="13" borderId="0" xfId="0" applyNumberFormat="1" applyFont="1" applyFill="1" applyBorder="1" applyAlignment="1" applyProtection="1">
      <alignment horizontal="left"/>
    </xf>
    <xf numFmtId="0" fontId="27" fillId="13" borderId="0" xfId="0" applyFont="1" applyFill="1" applyBorder="1" applyAlignment="1" applyProtection="1"/>
    <xf numFmtId="0" fontId="28" fillId="13" borderId="0" xfId="0" applyFont="1" applyFill="1" applyBorder="1" applyAlignment="1" applyProtection="1"/>
    <xf numFmtId="0" fontId="29" fillId="13" borderId="0" xfId="0" applyFont="1" applyFill="1" applyBorder="1" applyAlignment="1" applyProtection="1"/>
    <xf numFmtId="0" fontId="30" fillId="13" borderId="1" xfId="0" applyFont="1" applyFill="1" applyBorder="1" applyAlignment="1" applyProtection="1">
      <alignment vertical="center"/>
    </xf>
    <xf numFmtId="49" fontId="31" fillId="13" borderId="1" xfId="1" applyNumberFormat="1" applyFont="1" applyFill="1" applyBorder="1" applyAlignment="1" applyProtection="1">
      <alignment vertical="center"/>
    </xf>
    <xf numFmtId="49" fontId="32" fillId="13" borderId="1" xfId="1" applyNumberFormat="1" applyFont="1" applyFill="1" applyBorder="1" applyAlignment="1" applyProtection="1">
      <alignment horizontal="right" vertical="center"/>
    </xf>
    <xf numFmtId="0" fontId="20" fillId="13" borderId="1" xfId="0" applyFont="1" applyFill="1" applyBorder="1" applyProtection="1"/>
    <xf numFmtId="0" fontId="20" fillId="13" borderId="17" xfId="0" applyFont="1" applyFill="1" applyBorder="1" applyProtection="1"/>
    <xf numFmtId="0" fontId="20" fillId="3" borderId="0" xfId="0" applyFont="1" applyFill="1" applyBorder="1" applyProtection="1"/>
    <xf numFmtId="0" fontId="30" fillId="3" borderId="0" xfId="0" applyFont="1" applyFill="1" applyBorder="1" applyAlignment="1" applyProtection="1">
      <alignment vertical="center"/>
    </xf>
    <xf numFmtId="49" fontId="31" fillId="3" borderId="0" xfId="1" applyNumberFormat="1" applyFont="1" applyFill="1" applyBorder="1" applyAlignment="1" applyProtection="1">
      <alignment vertical="center"/>
    </xf>
    <xf numFmtId="49" fontId="32" fillId="3" borderId="0" xfId="1" applyNumberFormat="1" applyFont="1" applyFill="1" applyBorder="1" applyAlignment="1" applyProtection="1">
      <alignment horizontal="right" vertical="center"/>
    </xf>
    <xf numFmtId="0" fontId="20" fillId="0" borderId="14" xfId="0" applyFont="1" applyFill="1" applyBorder="1" applyProtection="1"/>
    <xf numFmtId="0" fontId="30" fillId="0" borderId="14" xfId="0" applyFont="1" applyFill="1" applyBorder="1" applyAlignment="1" applyProtection="1">
      <alignment vertical="center"/>
    </xf>
    <xf numFmtId="49" fontId="31" fillId="0" borderId="14" xfId="1" applyNumberFormat="1" applyFont="1" applyFill="1" applyBorder="1" applyAlignment="1" applyProtection="1">
      <alignment vertical="center"/>
    </xf>
    <xf numFmtId="49" fontId="32" fillId="0" borderId="14" xfId="1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 vertical="center"/>
    </xf>
    <xf numFmtId="0" fontId="58" fillId="0" borderId="0" xfId="1" applyFont="1" applyFill="1" applyBorder="1" applyAlignment="1" applyProtection="1"/>
    <xf numFmtId="0" fontId="35" fillId="6" borderId="43" xfId="1" applyFont="1" applyFill="1" applyBorder="1" applyAlignment="1" applyProtection="1">
      <alignment horizontal="center" vertical="center"/>
    </xf>
    <xf numFmtId="0" fontId="35" fillId="6" borderId="24" xfId="1" applyFont="1" applyFill="1" applyBorder="1" applyAlignment="1" applyProtection="1">
      <alignment horizontal="center" vertical="center"/>
    </xf>
    <xf numFmtId="0" fontId="35" fillId="6" borderId="44" xfId="1" applyFont="1" applyFill="1" applyBorder="1" applyAlignment="1" applyProtection="1">
      <alignment horizontal="center" vertical="center"/>
    </xf>
    <xf numFmtId="0" fontId="35" fillId="6" borderId="45" xfId="1" applyFont="1" applyFill="1" applyBorder="1" applyAlignment="1" applyProtection="1">
      <alignment horizontal="center" vertical="center"/>
    </xf>
    <xf numFmtId="0" fontId="35" fillId="6" borderId="26" xfId="1" applyFont="1" applyFill="1" applyBorder="1" applyAlignment="1" applyProtection="1">
      <alignment horizontal="center" vertical="center"/>
    </xf>
    <xf numFmtId="0" fontId="35" fillId="6" borderId="46" xfId="1" applyFont="1" applyFill="1" applyBorder="1" applyAlignment="1" applyProtection="1">
      <alignment horizontal="center" vertical="center"/>
    </xf>
    <xf numFmtId="0" fontId="25" fillId="6" borderId="51" xfId="0" applyFont="1" applyFill="1" applyBorder="1" applyAlignment="1" applyProtection="1">
      <alignment horizontal="center" vertical="center"/>
    </xf>
    <xf numFmtId="0" fontId="25" fillId="6" borderId="52" xfId="0" applyFont="1" applyFill="1" applyBorder="1" applyAlignment="1" applyProtection="1">
      <alignment horizontal="center" vertical="center"/>
    </xf>
    <xf numFmtId="0" fontId="25" fillId="6" borderId="53" xfId="0" applyFont="1" applyFill="1" applyBorder="1" applyAlignment="1" applyProtection="1">
      <alignment horizontal="center" vertical="center"/>
    </xf>
    <xf numFmtId="49" fontId="33" fillId="6" borderId="3" xfId="0" applyNumberFormat="1" applyFont="1" applyFill="1" applyBorder="1" applyAlignment="1" applyProtection="1">
      <alignment horizontal="right" vertical="center"/>
    </xf>
    <xf numFmtId="49" fontId="33" fillId="6" borderId="11" xfId="0" applyNumberFormat="1" applyFont="1" applyFill="1" applyBorder="1" applyAlignment="1" applyProtection="1">
      <alignment horizontal="right" vertical="center"/>
    </xf>
    <xf numFmtId="49" fontId="23" fillId="6" borderId="11" xfId="0" applyNumberFormat="1" applyFont="1" applyFill="1" applyBorder="1" applyAlignment="1" applyProtection="1">
      <alignment horizontal="center" vertical="center"/>
    </xf>
    <xf numFmtId="0" fontId="39" fillId="6" borderId="11" xfId="0" applyFont="1" applyFill="1" applyBorder="1" applyAlignment="1" applyProtection="1">
      <alignment horizontal="center" vertical="center"/>
    </xf>
    <xf numFmtId="0" fontId="39" fillId="6" borderId="12" xfId="0" applyFont="1" applyFill="1" applyBorder="1" applyAlignment="1" applyProtection="1">
      <alignment horizontal="center" vertical="center"/>
    </xf>
    <xf numFmtId="1" fontId="47" fillId="8" borderId="47" xfId="0" applyNumberFormat="1" applyFont="1" applyFill="1" applyBorder="1" applyAlignment="1" applyProtection="1">
      <alignment horizontal="right"/>
    </xf>
    <xf numFmtId="1" fontId="47" fillId="8" borderId="48" xfId="0" applyNumberFormat="1" applyFont="1" applyFill="1" applyBorder="1" applyAlignment="1" applyProtection="1">
      <alignment horizontal="right"/>
    </xf>
    <xf numFmtId="1" fontId="47" fillId="8" borderId="4" xfId="0" applyNumberFormat="1" applyFont="1" applyFill="1" applyBorder="1" applyAlignment="1" applyProtection="1">
      <alignment horizontal="right"/>
    </xf>
    <xf numFmtId="1" fontId="47" fillId="8" borderId="49" xfId="0" applyNumberFormat="1" applyFont="1" applyFill="1" applyBorder="1" applyAlignment="1" applyProtection="1">
      <alignment horizontal="right"/>
    </xf>
    <xf numFmtId="1" fontId="47" fillId="8" borderId="6" xfId="0" applyNumberFormat="1" applyFont="1" applyFill="1" applyBorder="1" applyAlignment="1" applyProtection="1">
      <alignment horizontal="right"/>
    </xf>
    <xf numFmtId="1" fontId="47" fillId="8" borderId="7" xfId="0" applyNumberFormat="1" applyFont="1" applyFill="1" applyBorder="1" applyAlignment="1" applyProtection="1">
      <alignment horizontal="right"/>
    </xf>
    <xf numFmtId="1" fontId="47" fillId="12" borderId="22" xfId="0" applyNumberFormat="1" applyFont="1" applyFill="1" applyBorder="1" applyAlignment="1" applyProtection="1">
      <alignment horizontal="right"/>
    </xf>
    <xf numFmtId="1" fontId="47" fillId="12" borderId="13" xfId="0" applyNumberFormat="1" applyFont="1" applyFill="1" applyBorder="1" applyAlignment="1" applyProtection="1">
      <alignment horizontal="right"/>
    </xf>
    <xf numFmtId="1" fontId="42" fillId="5" borderId="4" xfId="0" applyNumberFormat="1" applyFont="1" applyFill="1" applyBorder="1" applyAlignment="1" applyProtection="1">
      <alignment horizontal="right"/>
      <protection locked="0"/>
    </xf>
    <xf numFmtId="1" fontId="42" fillId="5" borderId="49" xfId="0" applyNumberFormat="1" applyFont="1" applyFill="1" applyBorder="1" applyAlignment="1" applyProtection="1">
      <alignment horizontal="right"/>
      <protection locked="0"/>
    </xf>
    <xf numFmtId="1" fontId="42" fillId="5" borderId="6" xfId="0" applyNumberFormat="1" applyFont="1" applyFill="1" applyBorder="1" applyAlignment="1" applyProtection="1">
      <alignment horizontal="right"/>
      <protection locked="0"/>
    </xf>
    <xf numFmtId="1" fontId="42" fillId="5" borderId="50" xfId="0" applyNumberFormat="1" applyFont="1" applyFill="1" applyBorder="1" applyAlignment="1" applyProtection="1">
      <alignment horizontal="right"/>
      <protection locked="0"/>
    </xf>
    <xf numFmtId="165" fontId="40" fillId="3" borderId="3" xfId="0" applyNumberFormat="1" applyFont="1" applyFill="1" applyBorder="1" applyAlignment="1" applyProtection="1">
      <alignment horizontal="center"/>
    </xf>
    <xf numFmtId="165" fontId="40" fillId="3" borderId="12" xfId="0" applyNumberFormat="1" applyFont="1" applyFill="1" applyBorder="1" applyAlignment="1" applyProtection="1">
      <alignment horizontal="center"/>
    </xf>
    <xf numFmtId="1" fontId="42" fillId="5" borderId="47" xfId="0" applyNumberFormat="1" applyFont="1" applyFill="1" applyBorder="1" applyAlignment="1" applyProtection="1">
      <alignment horizontal="right"/>
      <protection locked="0"/>
    </xf>
    <xf numFmtId="1" fontId="42" fillId="5" borderId="48" xfId="0" applyNumberFormat="1" applyFont="1" applyFill="1" applyBorder="1" applyAlignment="1" applyProtection="1">
      <alignment horizontal="right"/>
      <protection locked="0"/>
    </xf>
    <xf numFmtId="1" fontId="47" fillId="12" borderId="6" xfId="0" applyNumberFormat="1" applyFont="1" applyFill="1" applyBorder="1" applyAlignment="1" applyProtection="1">
      <alignment horizontal="right"/>
    </xf>
    <xf numFmtId="1" fontId="47" fillId="12" borderId="50" xfId="0" applyNumberFormat="1" applyFont="1" applyFill="1" applyBorder="1" applyAlignment="1" applyProtection="1">
      <alignment horizontal="right"/>
    </xf>
    <xf numFmtId="1" fontId="47" fillId="12" borderId="4" xfId="0" applyNumberFormat="1" applyFont="1" applyFill="1" applyBorder="1" applyAlignment="1" applyProtection="1">
      <alignment horizontal="right"/>
    </xf>
    <xf numFmtId="1" fontId="47" fillId="12" borderId="49" xfId="0" applyNumberFormat="1" applyFont="1" applyFill="1" applyBorder="1" applyAlignment="1" applyProtection="1">
      <alignment horizontal="right"/>
    </xf>
    <xf numFmtId="49" fontId="22" fillId="6" borderId="11" xfId="0" applyNumberFormat="1" applyFont="1" applyFill="1" applyBorder="1" applyAlignment="1" applyProtection="1">
      <alignment horizontal="center" vertical="center"/>
    </xf>
    <xf numFmtId="1" fontId="56" fillId="6" borderId="3" xfId="0" applyNumberFormat="1" applyFont="1" applyFill="1" applyBorder="1" applyAlignment="1" applyProtection="1">
      <alignment horizontal="center" vertical="center"/>
    </xf>
    <xf numFmtId="1" fontId="56" fillId="6" borderId="11" xfId="0" applyNumberFormat="1" applyFont="1" applyFill="1" applyBorder="1" applyAlignment="1" applyProtection="1">
      <alignment horizontal="center" vertical="center"/>
    </xf>
    <xf numFmtId="1" fontId="56" fillId="6" borderId="12" xfId="0" applyNumberFormat="1" applyFont="1" applyFill="1" applyBorder="1" applyAlignment="1" applyProtection="1">
      <alignment horizontal="center" vertical="center"/>
    </xf>
    <xf numFmtId="1" fontId="57" fillId="5" borderId="3" xfId="0" applyNumberFormat="1" applyFont="1" applyFill="1" applyBorder="1" applyAlignment="1" applyProtection="1">
      <alignment horizontal="center" vertical="center"/>
      <protection locked="0"/>
    </xf>
    <xf numFmtId="1" fontId="57" fillId="5" borderId="11" xfId="0" applyNumberFormat="1" applyFont="1" applyFill="1" applyBorder="1" applyAlignment="1" applyProtection="1">
      <alignment horizontal="center" vertical="center"/>
      <protection locked="0"/>
    </xf>
    <xf numFmtId="1" fontId="57" fillId="5" borderId="12" xfId="0" applyNumberFormat="1" applyFont="1" applyFill="1" applyBorder="1" applyAlignment="1" applyProtection="1">
      <alignment horizontal="center" vertical="center"/>
      <protection locked="0"/>
    </xf>
    <xf numFmtId="1" fontId="52" fillId="5" borderId="4" xfId="0" applyNumberFormat="1" applyFont="1" applyFill="1" applyBorder="1" applyAlignment="1" applyProtection="1">
      <alignment horizontal="center"/>
      <protection locked="0"/>
    </xf>
    <xf numFmtId="1" fontId="52" fillId="5" borderId="5" xfId="0" applyNumberFormat="1" applyFont="1" applyFill="1" applyBorder="1" applyAlignment="1" applyProtection="1">
      <alignment horizontal="center"/>
      <protection locked="0"/>
    </xf>
    <xf numFmtId="1" fontId="51" fillId="13" borderId="0" xfId="0" applyNumberFormat="1" applyFont="1" applyFill="1" applyBorder="1" applyAlignment="1" applyProtection="1">
      <alignment horizontal="center"/>
    </xf>
    <xf numFmtId="1" fontId="51" fillId="13" borderId="26" xfId="0" applyNumberFormat="1" applyFont="1" applyFill="1" applyBorder="1" applyAlignment="1" applyProtection="1">
      <alignment horizontal="center"/>
    </xf>
    <xf numFmtId="1" fontId="52" fillId="5" borderId="6" xfId="0" applyNumberFormat="1" applyFont="1" applyFill="1" applyBorder="1" applyAlignment="1" applyProtection="1">
      <alignment horizontal="center"/>
      <protection locked="0"/>
    </xf>
    <xf numFmtId="1" fontId="52" fillId="5" borderId="7" xfId="0" applyNumberFormat="1" applyFont="1" applyFill="1" applyBorder="1" applyAlignment="1" applyProtection="1">
      <alignment horizontal="center"/>
      <protection locked="0"/>
    </xf>
    <xf numFmtId="1" fontId="48" fillId="5" borderId="3" xfId="0" applyNumberFormat="1" applyFont="1" applyFill="1" applyBorder="1" applyAlignment="1" applyProtection="1">
      <alignment horizontal="center" vertical="center"/>
      <protection locked="0"/>
    </xf>
    <xf numFmtId="1" fontId="48" fillId="5" borderId="11" xfId="0" applyNumberFormat="1" applyFont="1" applyFill="1" applyBorder="1" applyAlignment="1" applyProtection="1">
      <alignment horizontal="center" vertical="center"/>
      <protection locked="0"/>
    </xf>
    <xf numFmtId="1" fontId="48" fillId="5" borderId="12" xfId="0" applyNumberFormat="1" applyFont="1" applyFill="1" applyBorder="1" applyAlignment="1" applyProtection="1">
      <alignment horizontal="center" vertical="center"/>
      <protection locked="0"/>
    </xf>
    <xf numFmtId="1" fontId="52" fillId="5" borderId="47" xfId="0" applyNumberFormat="1" applyFont="1" applyFill="1" applyBorder="1" applyAlignment="1" applyProtection="1">
      <alignment horizontal="center"/>
      <protection locked="0"/>
    </xf>
    <xf numFmtId="1" fontId="52" fillId="5" borderId="30" xfId="0" applyNumberFormat="1" applyFont="1" applyFill="1" applyBorder="1" applyAlignment="1" applyProtection="1">
      <alignment horizontal="center"/>
      <protection locked="0"/>
    </xf>
    <xf numFmtId="165" fontId="14" fillId="4" borderId="43" xfId="0" applyNumberFormat="1" applyFont="1" applyFill="1" applyBorder="1" applyAlignment="1" applyProtection="1">
      <alignment horizontal="center"/>
    </xf>
    <xf numFmtId="165" fontId="14" fillId="4" borderId="44" xfId="0" applyNumberFormat="1" applyFont="1" applyFill="1" applyBorder="1" applyAlignment="1" applyProtection="1">
      <alignment horizontal="center"/>
    </xf>
    <xf numFmtId="165" fontId="14" fillId="3" borderId="43" xfId="0" applyNumberFormat="1" applyFont="1" applyFill="1" applyBorder="1" applyAlignment="1" applyProtection="1">
      <alignment horizontal="center"/>
    </xf>
    <xf numFmtId="165" fontId="14" fillId="3" borderId="44" xfId="0" applyNumberFormat="1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8">
    <dxf>
      <font>
        <b/>
        <i val="0"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chemeClr val="bg1">
                    <a:lumMod val="50000"/>
                  </a:schemeClr>
                </a:solidFill>
              </a:defRPr>
            </a:pPr>
            <a:r>
              <a:rPr lang="es-ES" sz="1400" b="1">
                <a:solidFill>
                  <a:schemeClr val="bg1">
                    <a:lumMod val="50000"/>
                  </a:schemeClr>
                </a:solidFill>
              </a:rPr>
              <a:t>POSICIÓN VS COMPETIDOR</a:t>
            </a:r>
          </a:p>
        </c:rich>
      </c:tx>
      <c:layout>
        <c:manualLayout>
          <c:xMode val="edge"/>
          <c:yMode val="edge"/>
          <c:x val="0.35680139069969591"/>
          <c:y val="1.2750455373406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4341590612777063E-2"/>
          <c:y val="0.10382542346141165"/>
          <c:w val="0.96870925684485143"/>
          <c:h val="0.73588543235374315"/>
        </c:manualLayout>
      </c:layout>
      <c:bubbleChart>
        <c:varyColors val="0"/>
        <c:ser>
          <c:idx val="0"/>
          <c:order val="0"/>
          <c:tx>
            <c:strRef>
              <c:f>'C'!$A$82</c:f>
              <c:strCache>
                <c:ptCount val="1"/>
                <c:pt idx="0">
                  <c:v>Calidad de los productos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1"/>
          <c:dLbls>
            <c:delete val="1"/>
          </c:dLbls>
          <c:xVal>
            <c:numRef>
              <c:f>'C'!$E$5</c:f>
              <c:numCache>
                <c:formatCode>0.00</c:formatCode>
                <c:ptCount val="1"/>
                <c:pt idx="0">
                  <c:v>-2</c:v>
                </c:pt>
              </c:numCache>
            </c:numRef>
          </c:xVal>
          <c:yVal>
            <c:numRef>
              <c:f>'C'!$F$5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'C'!$G$5</c:f>
              <c:numCache>
                <c:formatCode>0.00</c:formatCode>
                <c:ptCount val="1"/>
                <c:pt idx="0">
                  <c:v>2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FF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2"/>
          <c:order val="1"/>
          <c:tx>
            <c:strRef>
              <c:f>'C'!$A$83</c:f>
              <c:strCache>
                <c:ptCount val="1"/>
                <c:pt idx="0">
                  <c:v>Imagen tecnológica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808080"/>
              </a:solidFill>
              <a:prstDash val="solid"/>
            </a:ln>
          </c:spPr>
          <c:invertIfNegative val="1"/>
          <c:dLbls>
            <c:delete val="1"/>
          </c:dLbls>
          <c:xVal>
            <c:numRef>
              <c:f>'C'!$E$6</c:f>
              <c:numCache>
                <c:formatCode>0.00</c:formatCode>
                <c:ptCount val="1"/>
                <c:pt idx="0">
                  <c:v>2</c:v>
                </c:pt>
              </c:numCache>
            </c:numRef>
          </c:xVal>
          <c:yVal>
            <c:numRef>
              <c:f>'C'!$F$6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'C'!$G$6</c:f>
              <c:numCache>
                <c:formatCode>0.00</c:formatCode>
                <c:ptCount val="1"/>
                <c:pt idx="0">
                  <c:v>2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808080"/>
                    </a:solidFill>
                    <a:prstDash val="solid"/>
                  </a:ln>
                </c14:spPr>
              </c14:invertSolidFillFmt>
            </c:ext>
          </c:extLst>
        </c:ser>
        <c:ser>
          <c:idx val="1"/>
          <c:order val="2"/>
          <c:tx>
            <c:strRef>
              <c:f>'C'!$A$84</c:f>
              <c:strCache>
                <c:ptCount val="1"/>
                <c:pt idx="0">
                  <c:v>Precio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969696"/>
              </a:solidFill>
              <a:prstDash val="solid"/>
            </a:ln>
          </c:spPr>
          <c:invertIfNegative val="1"/>
          <c:dLbls>
            <c:delete val="1"/>
          </c:dLbls>
          <c:xVal>
            <c:numRef>
              <c:f>'C'!$E$7</c:f>
              <c:numCache>
                <c:formatCode>0.00</c:formatCode>
                <c:ptCount val="1"/>
                <c:pt idx="0">
                  <c:v>1</c:v>
                </c:pt>
              </c:numCache>
            </c:numRef>
          </c:xVal>
          <c:yVal>
            <c:numRef>
              <c:f>'C'!$F$7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'C'!$G$7</c:f>
              <c:numCache>
                <c:formatCode>0.00</c:formatCode>
                <c:ptCount val="1"/>
                <c:pt idx="0">
                  <c:v>1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969696"/>
                    </a:solidFill>
                    <a:prstDash val="solid"/>
                  </a:ln>
                </c14:spPr>
              </c14:invertSolidFillFmt>
            </c:ext>
          </c:extLst>
        </c:ser>
        <c:ser>
          <c:idx val="3"/>
          <c:order val="3"/>
          <c:tx>
            <c:strRef>
              <c:f>'C'!$A$85</c:f>
              <c:strCache>
                <c:ptCount val="1"/>
                <c:pt idx="0">
                  <c:v>Atención al cliente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808080"/>
              </a:solidFill>
              <a:prstDash val="solid"/>
            </a:ln>
          </c:spPr>
          <c:invertIfNegative val="1"/>
          <c:dLbls>
            <c:delete val="1"/>
          </c:dLbls>
          <c:xVal>
            <c:numRef>
              <c:f>'C'!$E$8</c:f>
              <c:numCache>
                <c:formatCode>0.00</c:formatCode>
                <c:ptCount val="1"/>
                <c:pt idx="0">
                  <c:v>-2</c:v>
                </c:pt>
              </c:numCache>
            </c:numRef>
          </c:xVal>
          <c:yVal>
            <c:numRef>
              <c:f>'C'!$F$8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'C'!$G$8</c:f>
              <c:numCache>
                <c:formatCode>0.00</c:formatCode>
                <c:ptCount val="1"/>
                <c:pt idx="0">
                  <c:v>2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808080"/>
                    </a:solidFill>
                    <a:prstDash val="solid"/>
                  </a:ln>
                </c14:spPr>
              </c14:invertSolidFillFmt>
            </c:ext>
          </c:extLst>
        </c:ser>
        <c:ser>
          <c:idx val="4"/>
          <c:order val="4"/>
          <c:tx>
            <c:strRef>
              <c:f>'C'!$A$86</c:f>
              <c:strCache>
                <c:ptCount val="1"/>
                <c:pt idx="0">
                  <c:v>Inversiones publicitarias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339966"/>
              </a:solidFill>
              <a:prstDash val="solid"/>
            </a:ln>
          </c:spPr>
          <c:invertIfNegative val="1"/>
          <c:dLbls>
            <c:delete val="1"/>
          </c:dLbls>
          <c:xVal>
            <c:numRef>
              <c:f>'C'!$E$9</c:f>
              <c:numCache>
                <c:formatCode>0.00</c:formatCode>
                <c:ptCount val="1"/>
                <c:pt idx="0">
                  <c:v>-3</c:v>
                </c:pt>
              </c:numCache>
            </c:numRef>
          </c:xVal>
          <c:yVal>
            <c:numRef>
              <c:f>'C'!$F$9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'C'!$G$9</c:f>
              <c:numCache>
                <c:formatCode>0.00</c:formatCode>
                <c:ptCount val="1"/>
                <c:pt idx="0">
                  <c:v>3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339966"/>
                    </a:solidFill>
                    <a:prstDash val="solid"/>
                  </a:ln>
                </c14:spPr>
              </c14:invertSolidFillFmt>
            </c:ext>
          </c:extLst>
        </c:ser>
        <c:ser>
          <c:idx val="5"/>
          <c:order val="5"/>
          <c:tx>
            <c:strRef>
              <c:f>'C'!$A$10</c:f>
              <c:strCache>
                <c:ptCount val="1"/>
                <c:pt idx="0">
                  <c:v>Asistencia técnica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969696"/>
              </a:solidFill>
              <a:prstDash val="solid"/>
            </a:ln>
          </c:spPr>
          <c:invertIfNegative val="1"/>
          <c:dLbls>
            <c:delete val="1"/>
          </c:dLbls>
          <c:xVal>
            <c:numRef>
              <c:f>'C'!$E$10</c:f>
              <c:numCache>
                <c:formatCode>0.00</c:formatCode>
                <c:ptCount val="1"/>
                <c:pt idx="0">
                  <c:v>2</c:v>
                </c:pt>
              </c:numCache>
            </c:numRef>
          </c:xVal>
          <c:yVal>
            <c:numRef>
              <c:f>'C'!$F$10</c:f>
              <c:numCache>
                <c:formatCode>General</c:formatCode>
                <c:ptCount val="1"/>
                <c:pt idx="0">
                  <c:v>-1</c:v>
                </c:pt>
              </c:numCache>
            </c:numRef>
          </c:yVal>
          <c:bubbleSize>
            <c:numRef>
              <c:f>'C'!$G$10</c:f>
              <c:numCache>
                <c:formatCode>0.00</c:formatCode>
                <c:ptCount val="1"/>
                <c:pt idx="0">
                  <c:v>2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969696"/>
                    </a:solidFill>
                    <a:prstDash val="solid"/>
                  </a:ln>
                </c14:spPr>
              </c14:invertSolidFillFmt>
            </c:ext>
          </c:extLst>
        </c:ser>
        <c:ser>
          <c:idx val="6"/>
          <c:order val="6"/>
          <c:tx>
            <c:strRef>
              <c:f>'C'!$A$11</c:f>
              <c:strCache>
                <c:ptCount val="1"/>
                <c:pt idx="0">
                  <c:v>Imagen de marca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969696"/>
              </a:solidFill>
              <a:prstDash val="solid"/>
            </a:ln>
          </c:spPr>
          <c:invertIfNegative val="1"/>
          <c:dLbls>
            <c:delete val="1"/>
          </c:dLbls>
          <c:xVal>
            <c:numRef>
              <c:f>'C'!$E$11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'C'!$F$11</c:f>
              <c:numCache>
                <c:formatCode>General</c:formatCode>
                <c:ptCount val="1"/>
                <c:pt idx="0">
                  <c:v>-2</c:v>
                </c:pt>
              </c:numCache>
            </c:numRef>
          </c:yVal>
          <c:bubbleSize>
            <c:numRef>
              <c:f>'C'!$G$11</c:f>
              <c:numCache>
                <c:formatCode>0.00</c:formatCode>
                <c:ptCount val="1"/>
                <c:pt idx="0">
                  <c:v>0.5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969696"/>
                    </a:solidFill>
                    <a:prstDash val="solid"/>
                  </a:ln>
                </c14:spPr>
              </c14:invertSolidFillFmt>
            </c:ext>
          </c:extLst>
        </c:ser>
        <c:ser>
          <c:idx val="7"/>
          <c:order val="7"/>
          <c:tx>
            <c:strRef>
              <c:f>'C'!$A$12</c:f>
              <c:strCache>
                <c:ptCount val="1"/>
                <c:pt idx="0">
                  <c:v>Fuerza de ventas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Pt>
            <c:idx val="0"/>
            <c:invertIfNegative val="1"/>
            <c:bubble3D val="1"/>
            <c:spPr>
              <a:solidFill>
                <a:srgbClr val="FFFFFF"/>
              </a:solidFill>
              <a:ln w="12700">
                <a:solidFill>
                  <a:srgbClr val="969696"/>
                </a:solidFill>
                <a:prstDash val="solid"/>
              </a:ln>
            </c:spPr>
          </c:dPt>
          <c:dLbls>
            <c:delete val="1"/>
          </c:dLbls>
          <c:xVal>
            <c:numRef>
              <c:f>'C'!$E$12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'C'!$F$12</c:f>
              <c:numCache>
                <c:formatCode>General</c:formatCode>
                <c:ptCount val="1"/>
                <c:pt idx="0">
                  <c:v>-3</c:v>
                </c:pt>
              </c:numCache>
            </c:numRef>
          </c:yVal>
          <c:bubbleSize>
            <c:numRef>
              <c:f>'C'!$G$12</c:f>
              <c:numCache>
                <c:formatCode>0.00</c:formatCode>
                <c:ptCount val="1"/>
                <c:pt idx="0">
                  <c:v>0.5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8"/>
          <c:order val="8"/>
          <c:tx>
            <c:strRef>
              <c:f>'C'!$A$13</c:f>
              <c:strCache>
                <c:ptCount val="1"/>
                <c:pt idx="0">
                  <c:v>Rapidez suministro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969696"/>
              </a:solidFill>
              <a:prstDash val="solid"/>
            </a:ln>
          </c:spPr>
          <c:invertIfNegative val="1"/>
          <c:dLbls>
            <c:delete val="1"/>
          </c:dLbls>
          <c:xVal>
            <c:numRef>
              <c:f>'C'!$E$13</c:f>
              <c:numCache>
                <c:formatCode>0.00</c:formatCode>
                <c:ptCount val="1"/>
                <c:pt idx="0">
                  <c:v>3</c:v>
                </c:pt>
              </c:numCache>
            </c:numRef>
          </c:xVal>
          <c:yVal>
            <c:numRef>
              <c:f>'C'!$F$13</c:f>
              <c:numCache>
                <c:formatCode>General</c:formatCode>
                <c:ptCount val="1"/>
                <c:pt idx="0">
                  <c:v>-4</c:v>
                </c:pt>
              </c:numCache>
            </c:numRef>
          </c:yVal>
          <c:bubbleSize>
            <c:numRef>
              <c:f>'C'!$G$13</c:f>
              <c:numCache>
                <c:formatCode>0.00</c:formatCode>
                <c:ptCount val="1"/>
                <c:pt idx="0">
                  <c:v>3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969696"/>
                    </a:solidFill>
                    <a:prstDash val="solid"/>
                  </a:ln>
                </c14:spPr>
              </c14:invertSolidFillFmt>
            </c:ext>
          </c:extLst>
        </c:ser>
        <c:ser>
          <c:idx val="9"/>
          <c:order val="9"/>
          <c:tx>
            <c:strRef>
              <c:f>'C'!$A$14</c:f>
              <c:strCache>
                <c:ptCount val="1"/>
                <c:pt idx="0">
                  <c:v>Disponibilidad productos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969696"/>
              </a:solidFill>
              <a:prstDash val="solid"/>
            </a:ln>
          </c:spPr>
          <c:invertIfNegative val="1"/>
          <c:dLbls>
            <c:delete val="1"/>
          </c:dLbls>
          <c:xVal>
            <c:numRef>
              <c:f>'C'!$E$14</c:f>
              <c:numCache>
                <c:formatCode>0.00</c:formatCode>
                <c:ptCount val="1"/>
                <c:pt idx="0">
                  <c:v>5</c:v>
                </c:pt>
              </c:numCache>
            </c:numRef>
          </c:xVal>
          <c:yVal>
            <c:numRef>
              <c:f>'C'!$F$14</c:f>
              <c:numCache>
                <c:formatCode>General</c:formatCode>
                <c:ptCount val="1"/>
                <c:pt idx="0">
                  <c:v>-5</c:v>
                </c:pt>
              </c:numCache>
            </c:numRef>
          </c:yVal>
          <c:bubbleSize>
            <c:numRef>
              <c:f>'C'!$G$14</c:f>
              <c:numCache>
                <c:formatCode>0.00</c:formatCode>
                <c:ptCount val="1"/>
                <c:pt idx="0">
                  <c:v>5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969696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bubbleScale val="100"/>
        <c:showNegBubbles val="0"/>
        <c:axId val="208021760"/>
        <c:axId val="208039936"/>
      </c:bubbleChart>
      <c:valAx>
        <c:axId val="208021760"/>
        <c:scaling>
          <c:orientation val="minMax"/>
          <c:max val="10"/>
          <c:min val="-10"/>
        </c:scaling>
        <c:delete val="0"/>
        <c:axPos val="b"/>
        <c:numFmt formatCode="0.00" sourceLinked="1"/>
        <c:majorTickMark val="none"/>
        <c:minorTickMark val="none"/>
        <c:tickLblPos val="none"/>
        <c:spPr>
          <a:ln w="12700">
            <a:solidFill>
              <a:srgbClr val="C0C0C0"/>
            </a:solidFill>
            <a:prstDash val="solid"/>
          </a:ln>
        </c:spPr>
        <c:crossAx val="208039936"/>
        <c:crosses val="autoZero"/>
        <c:crossBetween val="midCat"/>
      </c:valAx>
      <c:valAx>
        <c:axId val="208039936"/>
        <c:scaling>
          <c:orientation val="minMax"/>
          <c:max val="10"/>
          <c:min val="-1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  <a:prstDash val="solid"/>
          </a:ln>
        </c:spPr>
        <c:crossAx val="208021760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6615554634618054E-2"/>
          <c:y val="0.86065803411574227"/>
          <c:w val="0.95600510783392145"/>
          <c:h val="9.8360918184656393E-2"/>
        </c:manualLayout>
      </c:layout>
      <c:overlay val="0"/>
      <c:spPr>
        <a:solidFill>
          <a:sysClr val="window" lastClr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00"/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/>
    </a:solidFill>
    <a:ln w="3175">
      <a:solidFill>
        <a:srgbClr val="C0C0C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Segoe UI" pitchFamily="34" charset="0"/>
          <a:ea typeface="Arial"/>
          <a:cs typeface="Segoe UI" pitchFamily="34" charset="0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Segoe UI" pitchFamily="34" charset="0"/>
                <a:ea typeface="Tahoma"/>
                <a:cs typeface="Segoe UI" pitchFamily="34" charset="0"/>
              </a:defRPr>
            </a:pPr>
            <a:r>
              <a:rPr lang="es-ES">
                <a:latin typeface="Segoe UI" pitchFamily="34" charset="0"/>
                <a:cs typeface="Segoe UI" pitchFamily="34" charset="0"/>
              </a:rPr>
              <a:t>POSICIÓN VS COMPETENCIA</a:t>
            </a:r>
          </a:p>
        </c:rich>
      </c:tx>
      <c:layout>
        <c:manualLayout>
          <c:xMode val="edge"/>
          <c:yMode val="edge"/>
          <c:x val="0.34357005758157383"/>
          <c:y val="2.5252587527096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165067178502911"/>
          <c:y val="0.10353560886109359"/>
          <c:w val="0.62763915547024962"/>
          <c:h val="0.7878807308453944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'1'!$I$24:$J$24</c:f>
              <c:strCache>
                <c:ptCount val="1"/>
                <c:pt idx="0">
                  <c:v>MiEmpresa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'C'!$A$5:$A$14</c:f>
              <c:strCache>
                <c:ptCount val="10"/>
                <c:pt idx="0">
                  <c:v>Calidad de los productos</c:v>
                </c:pt>
                <c:pt idx="1">
                  <c:v>Imagen tecnológica</c:v>
                </c:pt>
                <c:pt idx="2">
                  <c:v>Precio</c:v>
                </c:pt>
                <c:pt idx="3">
                  <c:v>Atención al cliente</c:v>
                </c:pt>
                <c:pt idx="4">
                  <c:v>Inversiones publicitarias</c:v>
                </c:pt>
                <c:pt idx="5">
                  <c:v>Asistencia técnica</c:v>
                </c:pt>
                <c:pt idx="6">
                  <c:v>Imagen de marca</c:v>
                </c:pt>
                <c:pt idx="7">
                  <c:v>Fuerza de ventas</c:v>
                </c:pt>
                <c:pt idx="8">
                  <c:v>Rapidez suministro</c:v>
                </c:pt>
                <c:pt idx="9">
                  <c:v>Disponibilidad productos</c:v>
                </c:pt>
              </c:strCache>
            </c:strRef>
          </c:cat>
          <c:val>
            <c:numRef>
              <c:f>'1'!$I$11:$I$20</c:f>
              <c:numCache>
                <c:formatCode>0.00</c:formatCode>
                <c:ptCount val="10"/>
                <c:pt idx="0">
                  <c:v>8</c:v>
                </c:pt>
                <c:pt idx="1">
                  <c:v>10</c:v>
                </c:pt>
                <c:pt idx="2">
                  <c:v>9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val>
        </c:ser>
        <c:ser>
          <c:idx val="0"/>
          <c:order val="1"/>
          <c:tx>
            <c:v>Competidor</c:v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1"/>
          <c:dLbls>
            <c:delete val="1"/>
          </c:dLbls>
          <c:cat>
            <c:strRef>
              <c:f>'C'!$A$5:$A$14</c:f>
              <c:strCache>
                <c:ptCount val="10"/>
                <c:pt idx="0">
                  <c:v>Calidad de los productos</c:v>
                </c:pt>
                <c:pt idx="1">
                  <c:v>Imagen tecnológica</c:v>
                </c:pt>
                <c:pt idx="2">
                  <c:v>Precio</c:v>
                </c:pt>
                <c:pt idx="3">
                  <c:v>Atención al cliente</c:v>
                </c:pt>
                <c:pt idx="4">
                  <c:v>Inversiones publicitarias</c:v>
                </c:pt>
                <c:pt idx="5">
                  <c:v>Asistencia técnica</c:v>
                </c:pt>
                <c:pt idx="6">
                  <c:v>Imagen de marca</c:v>
                </c:pt>
                <c:pt idx="7">
                  <c:v>Fuerza de ventas</c:v>
                </c:pt>
                <c:pt idx="8">
                  <c:v>Rapidez suministro</c:v>
                </c:pt>
                <c:pt idx="9">
                  <c:v>Disponibilidad productos</c:v>
                </c:pt>
              </c:strCache>
            </c:strRef>
          </c:cat>
          <c:val>
            <c:numRef>
              <c:f>'C'!$B$5:$B$14</c:f>
              <c:numCache>
                <c:formatCode>0.00</c:formatCode>
                <c:ptCount val="10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50"/>
        <c:overlap val="30"/>
        <c:axId val="208069760"/>
        <c:axId val="208071296"/>
      </c:barChart>
      <c:catAx>
        <c:axId val="208069760"/>
        <c:scaling>
          <c:orientation val="minMax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127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Segoe UI" pitchFamily="34" charset="0"/>
                <a:ea typeface="Tahoma"/>
                <a:cs typeface="Segoe UI" pitchFamily="34" charset="0"/>
              </a:defRPr>
            </a:pPr>
            <a:endParaRPr lang="es-ES"/>
          </a:p>
        </c:txPr>
        <c:crossAx val="20807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071296"/>
        <c:scaling>
          <c:orientation val="minMax"/>
          <c:max val="11"/>
          <c:min val="0"/>
        </c:scaling>
        <c:delete val="1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crossAx val="208069760"/>
        <c:crosses val="autoZero"/>
        <c:crossBetween val="between"/>
      </c:valAx>
      <c:spPr>
        <a:solidFill>
          <a:schemeClr val="bg1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8605246321177218"/>
          <c:y val="0.91919418598629288"/>
          <c:w val="0.37939859245041596"/>
          <c:h val="6.0606210065030405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ysClr val="windowText" lastClr="000000"/>
              </a:solidFill>
              <a:latin typeface="Segoe UI" pitchFamily="34" charset="0"/>
              <a:ea typeface="Tahoma"/>
              <a:cs typeface="Segoe UI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C0C0C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POSICIÓN VS COMPETIDOR 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'1'!$H$22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FF0000">
                    <a:gamma/>
                    <a:shade val="46275"/>
                    <a:invGamma/>
                  </a:srgbClr>
                </a:gs>
                <a:gs pos="50000">
                  <a:srgbClr val="FF0000"/>
                </a:gs>
                <a:gs pos="100000">
                  <a:srgbClr val="FF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elete val="1"/>
          </c:dLbls>
          <c:cat>
            <c:numRef>
              <c:f>'C'!$A$18:$A$27</c:f>
              <c:numCache>
                <c:formatCode>0</c:formatCode>
                <c:ptCount val="10"/>
              </c:numCache>
            </c:numRef>
          </c:cat>
          <c:val>
            <c:numRef>
              <c:f>'C'!$B$18:$B$27</c:f>
              <c:numCache>
                <c:formatCode>0.00</c:formatCode>
                <c:ptCount val="10"/>
              </c:numCache>
            </c:numRef>
          </c:val>
        </c:ser>
        <c:ser>
          <c:idx val="1"/>
          <c:order val="1"/>
          <c:tx>
            <c:strRef>
              <c:f>'C'!$A$69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'C'!$A$18:$A$27</c:f>
              <c:numCache>
                <c:formatCode>0</c:formatCode>
                <c:ptCount val="10"/>
              </c:numCache>
            </c:numRef>
          </c:cat>
          <c:val>
            <c:numRef>
              <c:f>'C'!$B$70:$B$79</c:f>
              <c:numCache>
                <c:formatCode>0.00</c:formatCode>
                <c:ptCount val="10"/>
                <c:pt idx="0">
                  <c:v>8</c:v>
                </c:pt>
                <c:pt idx="1">
                  <c:v>10</c:v>
                </c:pt>
                <c:pt idx="2">
                  <c:v>9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150"/>
        <c:axId val="209155584"/>
        <c:axId val="209157120"/>
      </c:barChart>
      <c:catAx>
        <c:axId val="2091555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157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9157120"/>
        <c:scaling>
          <c:orientation val="minMax"/>
          <c:max val="11"/>
          <c:min val="0"/>
        </c:scaling>
        <c:delete val="1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one"/>
        <c:crossAx val="209155584"/>
        <c:crosses val="autoZero"/>
        <c:crossBetween val="between"/>
      </c:valAx>
      <c:spPr>
        <a:solidFill>
          <a:srgbClr val="FFFF99"/>
        </a:solidFill>
        <a:ln w="3175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CCFFCC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bg1">
                    <a:lumMod val="50000"/>
                  </a:schemeClr>
                </a:solidFill>
                <a:latin typeface="Segoe UI" pitchFamily="34" charset="0"/>
                <a:ea typeface="Tahoma"/>
                <a:cs typeface="Segoe UI" pitchFamily="34" charset="0"/>
              </a:defRPr>
            </a:pPr>
            <a:r>
              <a:rPr lang="es-ES">
                <a:solidFill>
                  <a:schemeClr val="bg1">
                    <a:lumMod val="50000"/>
                  </a:schemeClr>
                </a:solidFill>
                <a:latin typeface="Segoe UI" pitchFamily="34" charset="0"/>
                <a:cs typeface="Segoe UI" pitchFamily="34" charset="0"/>
              </a:rPr>
              <a:t>POSICIONAMIENTO </a:t>
            </a:r>
          </a:p>
        </c:rich>
      </c:tx>
      <c:layout>
        <c:manualLayout>
          <c:xMode val="edge"/>
          <c:yMode val="edge"/>
          <c:x val="0.41376008145598792"/>
          <c:y val="2.3054755043227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286842795053267E-2"/>
          <c:y val="0.12391930835734853"/>
          <c:w val="0.95542726069228123"/>
          <c:h val="0.7665706051873199"/>
        </c:manualLayout>
      </c:layout>
      <c:bubbleChart>
        <c:varyColors val="0"/>
        <c:ser>
          <c:idx val="0"/>
          <c:order val="0"/>
          <c:tx>
            <c:strRef>
              <c:f>'2'!$E$8</c:f>
              <c:strCache>
                <c:ptCount val="1"/>
                <c:pt idx="0">
                  <c:v>Competidor 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808080"/>
              </a:solidFill>
              <a:prstDash val="solid"/>
            </a:ln>
          </c:spPr>
          <c:invertIfNegative val="1"/>
          <c:dLbls>
            <c:delete val="1"/>
          </c:dLbls>
          <c:xVal>
            <c:numRef>
              <c:f>'2'!$J$8</c:f>
              <c:numCache>
                <c:formatCode>#,##0.00</c:formatCode>
                <c:ptCount val="1"/>
                <c:pt idx="0">
                  <c:v>1</c:v>
                </c:pt>
              </c:numCache>
            </c:numRef>
          </c:xVal>
          <c:yVal>
            <c:numRef>
              <c:f>'2'!$J$8</c:f>
              <c:numCache>
                <c:formatCode>#,##0.00</c:formatCode>
                <c:ptCount val="1"/>
                <c:pt idx="0">
                  <c:v>1</c:v>
                </c:pt>
              </c:numCache>
            </c:numRef>
          </c:yVal>
          <c:bubbleSize>
            <c:numRef>
              <c:f>'2'!$K$8</c:f>
              <c:numCache>
                <c:formatCode>#,##0</c:formatCode>
                <c:ptCount val="1"/>
                <c:pt idx="0">
                  <c:v>1000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808080"/>
                    </a:solidFill>
                    <a:prstDash val="solid"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'2'!$E$9</c:f>
              <c:strCache>
                <c:ptCount val="1"/>
                <c:pt idx="0">
                  <c:v>Competidor 2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808080"/>
              </a:solidFill>
              <a:prstDash val="solid"/>
            </a:ln>
          </c:spPr>
          <c:invertIfNegative val="1"/>
          <c:dLbls>
            <c:delete val="1"/>
          </c:dLbls>
          <c:xVal>
            <c:numRef>
              <c:f>'2'!$J$9</c:f>
              <c:numCache>
                <c:formatCode>#,##0.00</c:formatCode>
                <c:ptCount val="1"/>
                <c:pt idx="0">
                  <c:v>2</c:v>
                </c:pt>
              </c:numCache>
            </c:numRef>
          </c:xVal>
          <c:yVal>
            <c:numRef>
              <c:f>'2'!$J$9</c:f>
              <c:numCache>
                <c:formatCode>#,##0.00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'2'!$K$9</c:f>
              <c:numCache>
                <c:formatCode>#,##0</c:formatCode>
                <c:ptCount val="1"/>
                <c:pt idx="0">
                  <c:v>2000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808080"/>
                    </a:solidFill>
                    <a:prstDash val="solid"/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'2'!$E$10</c:f>
              <c:strCache>
                <c:ptCount val="1"/>
                <c:pt idx="0">
                  <c:v>Competidor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969696"/>
              </a:solidFill>
              <a:prstDash val="solid"/>
            </a:ln>
          </c:spPr>
          <c:invertIfNegative val="1"/>
          <c:dLbls>
            <c:delete val="1"/>
          </c:dLbls>
          <c:xVal>
            <c:numRef>
              <c:f>'2'!$J$10</c:f>
              <c:numCache>
                <c:formatCode>#,##0.00</c:formatCode>
                <c:ptCount val="1"/>
                <c:pt idx="0">
                  <c:v>3</c:v>
                </c:pt>
              </c:numCache>
            </c:numRef>
          </c:xVal>
          <c:yVal>
            <c:numRef>
              <c:f>'2'!$J$10</c:f>
              <c:numCache>
                <c:formatCode>#,##0.00</c:formatCode>
                <c:ptCount val="1"/>
                <c:pt idx="0">
                  <c:v>3</c:v>
                </c:pt>
              </c:numCache>
            </c:numRef>
          </c:yVal>
          <c:bubbleSize>
            <c:numRef>
              <c:f>'2'!$K$10</c:f>
              <c:numCache>
                <c:formatCode>#,##0</c:formatCode>
                <c:ptCount val="1"/>
                <c:pt idx="0">
                  <c:v>3000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969696"/>
                    </a:solidFill>
                    <a:prstDash val="solid"/>
                  </a:ln>
                </c14:spPr>
              </c14:invertSolidFillFmt>
            </c:ext>
          </c:extLst>
        </c:ser>
        <c:ser>
          <c:idx val="3"/>
          <c:order val="3"/>
          <c:tx>
            <c:strRef>
              <c:f>'2'!$E$11</c:f>
              <c:strCache>
                <c:ptCount val="1"/>
                <c:pt idx="0">
                  <c:v>Competidor 4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Pt>
            <c:idx val="0"/>
            <c:invertIfNegative val="1"/>
            <c:bubble3D val="1"/>
            <c:spPr>
              <a:solidFill>
                <a:srgbClr val="00FF00"/>
              </a:solidFill>
              <a:ln w="12700">
                <a:solidFill>
                  <a:srgbClr val="808080"/>
                </a:solidFill>
                <a:prstDash val="solid"/>
              </a:ln>
            </c:spPr>
          </c:dPt>
          <c:dLbls>
            <c:delete val="1"/>
          </c:dLbls>
          <c:xVal>
            <c:numRef>
              <c:f>'2'!$J$11</c:f>
              <c:numCache>
                <c:formatCode>#,##0.00</c:formatCode>
                <c:ptCount val="1"/>
                <c:pt idx="0">
                  <c:v>4</c:v>
                </c:pt>
              </c:numCache>
            </c:numRef>
          </c:xVal>
          <c:yVal>
            <c:numRef>
              <c:f>'2'!$J$11</c:f>
              <c:numCache>
                <c:formatCode>#,##0.00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'2'!$K$11</c:f>
              <c:numCache>
                <c:formatCode>#,##0</c:formatCode>
                <c:ptCount val="1"/>
                <c:pt idx="0">
                  <c:v>4000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4"/>
          <c:order val="4"/>
          <c:tx>
            <c:strRef>
              <c:f>'2'!$E$12</c:f>
              <c:strCache>
                <c:ptCount val="1"/>
                <c:pt idx="0">
                  <c:v>Competidor 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Pt>
            <c:idx val="0"/>
            <c:invertIfNegative val="1"/>
            <c:bubble3D val="1"/>
            <c:spPr>
              <a:solidFill>
                <a:srgbClr val="00FFFF"/>
              </a:solidFill>
              <a:ln w="12700">
                <a:solidFill>
                  <a:srgbClr val="808080"/>
                </a:solidFill>
                <a:prstDash val="solid"/>
              </a:ln>
            </c:spPr>
          </c:dPt>
          <c:dLbls>
            <c:delete val="1"/>
          </c:dLbls>
          <c:xVal>
            <c:numRef>
              <c:f>'2'!$J$12</c:f>
              <c:numCache>
                <c:formatCode>#,##0.00</c:formatCode>
                <c:ptCount val="1"/>
                <c:pt idx="0">
                  <c:v>5</c:v>
                </c:pt>
              </c:numCache>
            </c:numRef>
          </c:xVal>
          <c:yVal>
            <c:numRef>
              <c:f>'2'!$J$12</c:f>
              <c:numCache>
                <c:formatCode>#,##0.00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'2'!$K$12</c:f>
              <c:numCache>
                <c:formatCode>#,##0</c:formatCode>
                <c:ptCount val="1"/>
                <c:pt idx="0">
                  <c:v>5000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bubbleScale val="100"/>
        <c:showNegBubbles val="0"/>
        <c:axId val="208183296"/>
        <c:axId val="208184832"/>
      </c:bubbleChart>
      <c:valAx>
        <c:axId val="208183296"/>
        <c:scaling>
          <c:orientation val="minMax"/>
        </c:scaling>
        <c:delete val="1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one"/>
        <c:crossAx val="208184832"/>
        <c:crosses val="autoZero"/>
        <c:crossBetween val="midCat"/>
      </c:valAx>
      <c:valAx>
        <c:axId val="208184832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one"/>
        <c:crossAx val="208183296"/>
        <c:crosses val="autoZero"/>
        <c:crossBetween val="midCat"/>
      </c:valAx>
      <c:spPr>
        <a:gradFill rotWithShape="0">
          <a:gsLst>
            <a:gs pos="0">
              <a:srgbClr val="FFFF00"/>
            </a:gs>
            <a:gs pos="100000">
              <a:srgbClr val="FFFFFF"/>
            </a:gs>
          </a:gsLst>
          <a:path path="rect">
            <a:fillToRect l="100000" b="100000"/>
          </a:path>
        </a:gra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5193822290060154E-2"/>
          <c:y val="0.91642651296829969"/>
          <c:w val="0.95252028119727428"/>
          <c:h val="5.7636887608069162E-2"/>
        </c:manualLayout>
      </c:layout>
      <c:overlay val="0"/>
      <c:spPr>
        <a:noFill/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CC"/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chemeClr val="bg1">
                    <a:lumMod val="50000"/>
                  </a:schemeClr>
                </a:solidFill>
                <a:latin typeface="Segoe UI" pitchFamily="34" charset="0"/>
                <a:ea typeface="Tahoma"/>
                <a:cs typeface="Segoe UI" pitchFamily="34" charset="0"/>
              </a:defRPr>
            </a:pPr>
            <a:r>
              <a:rPr lang="es-ES">
                <a:solidFill>
                  <a:schemeClr val="bg1">
                    <a:lumMod val="50000"/>
                  </a:schemeClr>
                </a:solidFill>
                <a:latin typeface="Segoe UI" pitchFamily="34" charset="0"/>
                <a:cs typeface="Segoe UI" pitchFamily="34" charset="0"/>
              </a:rPr>
              <a:t>POSICIONAMIENTO </a:t>
            </a:r>
          </a:p>
        </c:rich>
      </c:tx>
      <c:layout>
        <c:manualLayout>
          <c:xMode val="edge"/>
          <c:yMode val="edge"/>
          <c:x val="0.40537982313038801"/>
          <c:y val="1.75953079178885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61569462177268E-3"/>
          <c:y val="0.11143695014662756"/>
          <c:w val="0.97790677712496354"/>
          <c:h val="0.80058651026392957"/>
        </c:manualLayout>
      </c:layout>
      <c:bubbleChart>
        <c:varyColors val="0"/>
        <c:ser>
          <c:idx val="0"/>
          <c:order val="0"/>
          <c:tx>
            <c:strRef>
              <c:f>'2'!$E$37</c:f>
              <c:strCache>
                <c:ptCount val="1"/>
                <c:pt idx="0">
                  <c:v>Ventas - Facturación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969696"/>
              </a:solidFill>
              <a:prstDash val="solid"/>
            </a:ln>
          </c:spPr>
          <c:invertIfNegative val="1"/>
          <c:dLbls>
            <c:delete val="1"/>
          </c:dLbls>
          <c:xVal>
            <c:numRef>
              <c:f>'2'!$J$37</c:f>
              <c:numCache>
                <c:formatCode>#,##0.00</c:formatCode>
                <c:ptCount val="1"/>
                <c:pt idx="0">
                  <c:v>9</c:v>
                </c:pt>
              </c:numCache>
            </c:numRef>
          </c:xVal>
          <c:yVal>
            <c:numRef>
              <c:f>'2'!$J$37</c:f>
              <c:numCache>
                <c:formatCode>#,##0.00</c:formatCode>
                <c:ptCount val="1"/>
                <c:pt idx="0">
                  <c:v>9</c:v>
                </c:pt>
              </c:numCache>
            </c:numRef>
          </c:yVal>
          <c:bubbleSize>
            <c:numRef>
              <c:f>'2'!$K$37</c:f>
              <c:numCache>
                <c:formatCode>#,##0</c:formatCode>
                <c:ptCount val="1"/>
                <c:pt idx="0">
                  <c:v>12000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969696"/>
                    </a:solidFill>
                    <a:prstDash val="solid"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'2'!$E$38</c:f>
              <c:strCache>
                <c:ptCount val="1"/>
                <c:pt idx="0">
                  <c:v>Inversiones en publicidad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969696"/>
              </a:solidFill>
              <a:prstDash val="solid"/>
            </a:ln>
          </c:spPr>
          <c:invertIfNegative val="1"/>
          <c:dLbls>
            <c:delete val="1"/>
          </c:dLbls>
          <c:xVal>
            <c:numRef>
              <c:f>'2'!$J$38</c:f>
              <c:numCache>
                <c:formatCode>#,##0.00</c:formatCode>
                <c:ptCount val="1"/>
                <c:pt idx="0">
                  <c:v>6</c:v>
                </c:pt>
              </c:numCache>
            </c:numRef>
          </c:xVal>
          <c:yVal>
            <c:numRef>
              <c:f>'2'!$J$38</c:f>
              <c:numCache>
                <c:formatCode>#,##0.00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'2'!$K$38</c:f>
              <c:numCache>
                <c:formatCode>#,##0</c:formatCode>
                <c:ptCount val="1"/>
                <c:pt idx="0">
                  <c:v>8000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969696"/>
                    </a:solidFill>
                    <a:prstDash val="solid"/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'2'!$E$39</c:f>
              <c:strCache>
                <c:ptCount val="1"/>
                <c:pt idx="0">
                  <c:v>Número de tiendas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808080"/>
              </a:solidFill>
              <a:prstDash val="solid"/>
            </a:ln>
          </c:spPr>
          <c:invertIfNegative val="1"/>
          <c:dLbls>
            <c:delete val="1"/>
          </c:dLbls>
          <c:xVal>
            <c:numRef>
              <c:f>'2'!$J$39</c:f>
              <c:numCache>
                <c:formatCode>#,##0.00</c:formatCode>
                <c:ptCount val="1"/>
                <c:pt idx="0">
                  <c:v>2</c:v>
                </c:pt>
              </c:numCache>
            </c:numRef>
          </c:xVal>
          <c:yVal>
            <c:numRef>
              <c:f>'2'!$J$39</c:f>
              <c:numCache>
                <c:formatCode>#,##0.00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'2'!$K$39</c:f>
              <c:numCache>
                <c:formatCode>#,##0</c:formatCode>
                <c:ptCount val="1"/>
                <c:pt idx="0">
                  <c:v>6000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808080"/>
                    </a:solidFill>
                    <a:prstDash val="solid"/>
                  </a:ln>
                </c14:spPr>
              </c14:invertSolidFillFmt>
            </c:ext>
          </c:extLst>
        </c:ser>
        <c:ser>
          <c:idx val="3"/>
          <c:order val="3"/>
          <c:tx>
            <c:strRef>
              <c:f>'2'!$E$40</c:f>
              <c:strCache>
                <c:ptCount val="1"/>
                <c:pt idx="0">
                  <c:v>Número de clientes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808080"/>
              </a:solidFill>
              <a:prstDash val="solid"/>
            </a:ln>
          </c:spPr>
          <c:invertIfNegative val="1"/>
          <c:dLbls>
            <c:delete val="1"/>
          </c:dLbls>
          <c:xVal>
            <c:numRef>
              <c:f>'2'!$J$40</c:f>
              <c:numCache>
                <c:formatCode>#,##0.00</c:formatCode>
                <c:ptCount val="1"/>
                <c:pt idx="0">
                  <c:v>5</c:v>
                </c:pt>
              </c:numCache>
            </c:numRef>
          </c:xVal>
          <c:yVal>
            <c:numRef>
              <c:f>'2'!$J$40</c:f>
              <c:numCache>
                <c:formatCode>#,##0.00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'2'!$K$40</c:f>
              <c:numCache>
                <c:formatCode>#,##0</c:formatCode>
                <c:ptCount val="1"/>
                <c:pt idx="0">
                  <c:v>6000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808080"/>
                    </a:solidFill>
                    <a:prstDash val="solid"/>
                  </a:ln>
                </c14:spPr>
              </c14:invertSolidFillFmt>
            </c:ext>
          </c:extLst>
        </c:ser>
        <c:ser>
          <c:idx val="4"/>
          <c:order val="4"/>
          <c:tx>
            <c:strRef>
              <c:f>'2'!$E$41</c:f>
              <c:strCache>
                <c:ptCount val="1"/>
                <c:pt idx="0">
                  <c:v>Ventas - Pedidos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969696"/>
              </a:solidFill>
              <a:prstDash val="solid"/>
            </a:ln>
          </c:spPr>
          <c:invertIfNegative val="1"/>
          <c:dLbls>
            <c:delete val="1"/>
          </c:dLbls>
          <c:xVal>
            <c:numRef>
              <c:f>'2'!$J$41</c:f>
              <c:numCache>
                <c:formatCode>#,##0.00</c:formatCode>
                <c:ptCount val="1"/>
                <c:pt idx="0">
                  <c:v>8</c:v>
                </c:pt>
              </c:numCache>
            </c:numRef>
          </c:xVal>
          <c:yVal>
            <c:numRef>
              <c:f>'2'!$J$41</c:f>
              <c:numCache>
                <c:formatCode>#,##0.00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'2'!$K$41</c:f>
              <c:numCache>
                <c:formatCode>#,##0</c:formatCode>
                <c:ptCount val="1"/>
                <c:pt idx="0">
                  <c:v>10000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969696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bubbleScale val="100"/>
        <c:showNegBubbles val="0"/>
        <c:axId val="208242560"/>
        <c:axId val="208244096"/>
      </c:bubbleChart>
      <c:valAx>
        <c:axId val="208242560"/>
        <c:scaling>
          <c:orientation val="minMax"/>
        </c:scaling>
        <c:delete val="1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one"/>
        <c:crossAx val="208244096"/>
        <c:crosses val="autoZero"/>
        <c:crossBetween val="midCat"/>
      </c:valAx>
      <c:valAx>
        <c:axId val="20824409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one"/>
        <c:crossAx val="208242560"/>
        <c:crosses val="autoZero"/>
        <c:crossBetween val="midCat"/>
      </c:valAx>
      <c:spPr>
        <a:gradFill rotWithShape="0">
          <a:gsLst>
            <a:gs pos="0">
              <a:srgbClr val="FFFF00"/>
            </a:gs>
            <a:gs pos="100000">
              <a:srgbClr val="FFFFFF"/>
            </a:gs>
          </a:gsLst>
          <a:path path="rect">
            <a:fillToRect l="100000" b="100000"/>
          </a:path>
        </a:gra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645541251595959E-3"/>
          <c:y val="0.9296187683284457"/>
          <c:w val="0.97886739281958612"/>
          <c:h val="6.1583577712609965E-2"/>
        </c:manualLayout>
      </c:layout>
      <c:overlay val="0"/>
      <c:spPr>
        <a:noFill/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CC"/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nmas.com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arribauno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arribados"/><Relationship Id="rId3" Type="http://schemas.openxmlformats.org/officeDocument/2006/relationships/chart" Target="../charts/chart3.xml"/><Relationship Id="rId7" Type="http://schemas.openxmlformats.org/officeDocument/2006/relationships/image" Target="../media/image4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INI!A1"/><Relationship Id="rId11" Type="http://schemas.openxmlformats.org/officeDocument/2006/relationships/image" Target="../media/image2.emf"/><Relationship Id="rId5" Type="http://schemas.openxmlformats.org/officeDocument/2006/relationships/image" Target="../media/image3.jpeg"/><Relationship Id="rId10" Type="http://schemas.openxmlformats.org/officeDocument/2006/relationships/hyperlink" Target="http://www.venmas.com/" TargetMode="External"/><Relationship Id="rId4" Type="http://schemas.openxmlformats.org/officeDocument/2006/relationships/hyperlink" Target="#arribauno"/><Relationship Id="rId9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hyperlink" Target="#arribados"/><Relationship Id="rId7" Type="http://schemas.openxmlformats.org/officeDocument/2006/relationships/hyperlink" Target="#PR!A1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image" Target="../media/image4.jpeg"/><Relationship Id="rId5" Type="http://schemas.openxmlformats.org/officeDocument/2006/relationships/hyperlink" Target="#arribauno"/><Relationship Id="rId10" Type="http://schemas.openxmlformats.org/officeDocument/2006/relationships/image" Target="../media/image2.emf"/><Relationship Id="rId4" Type="http://schemas.openxmlformats.org/officeDocument/2006/relationships/image" Target="../media/image3.jpeg"/><Relationship Id="rId9" Type="http://schemas.openxmlformats.org/officeDocument/2006/relationships/hyperlink" Target="http://www.venmas.com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g"/><Relationship Id="rId2" Type="http://schemas.openxmlformats.org/officeDocument/2006/relationships/image" Target="../media/image6.jpg"/><Relationship Id="rId1" Type="http://schemas.openxmlformats.org/officeDocument/2006/relationships/image" Target="../media/image5.jpg"/><Relationship Id="rId4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3</xdr:row>
      <xdr:rowOff>114301</xdr:rowOff>
    </xdr:from>
    <xdr:to>
      <xdr:col>16</xdr:col>
      <xdr:colOff>114301</xdr:colOff>
      <xdr:row>9</xdr:row>
      <xdr:rowOff>241301</xdr:rowOff>
    </xdr:to>
    <xdr:sp macro="" textlink="">
      <xdr:nvSpPr>
        <xdr:cNvPr id="309249" name="Text Box 1"/>
        <xdr:cNvSpPr txBox="1">
          <a:spLocks noChangeArrowheads="1"/>
        </xdr:cNvSpPr>
      </xdr:nvSpPr>
      <xdr:spPr bwMode="auto">
        <a:xfrm>
          <a:off x="698501" y="1003301"/>
          <a:ext cx="9893300" cy="157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180000" tIns="82800" rIns="90000" bIns="46800" anchor="t" upright="1"/>
        <a:lstStyle/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Segoe UI" pitchFamily="34" charset="0"/>
              <a:ea typeface="Tahoma"/>
              <a:cs typeface="Segoe UI" pitchFamily="34" charset="0"/>
            </a:rPr>
            <a:t> </a:t>
          </a:r>
          <a:r>
            <a:rPr lang="es-ES" sz="1800" b="1" i="0" u="none" strike="noStrike" baseline="0">
              <a:solidFill>
                <a:srgbClr val="000000"/>
              </a:solidFill>
              <a:latin typeface="Segoe UI" pitchFamily="34" charset="0"/>
              <a:ea typeface="Tahoma"/>
              <a:cs typeface="Segoe UI" pitchFamily="34" charset="0"/>
            </a:rPr>
            <a:t> </a:t>
          </a:r>
          <a:r>
            <a:rPr lang="es-ES" sz="1800" b="1" i="0" u="none" strike="noStrike" baseline="0">
              <a:solidFill>
                <a:srgbClr val="993300"/>
              </a:solidFill>
              <a:latin typeface="Segoe UI" pitchFamily="34" charset="0"/>
              <a:ea typeface="Tahoma"/>
              <a:cs typeface="Segoe UI" pitchFamily="34" charset="0"/>
            </a:rPr>
            <a:t>Este libro te permite generar gráficos </a:t>
          </a:r>
          <a:r>
            <a:rPr lang="es-ES" sz="1800" b="0" i="0" u="none" strike="noStrike" baseline="0">
              <a:solidFill>
                <a:srgbClr val="993300"/>
              </a:solidFill>
              <a:latin typeface="Segoe UI" pitchFamily="34" charset="0"/>
              <a:ea typeface="Tahoma"/>
              <a:cs typeface="Segoe UI" pitchFamily="34" charset="0"/>
            </a:rPr>
            <a:t>(simples) </a:t>
          </a:r>
          <a:r>
            <a:rPr lang="es-ES" sz="1800" b="1" i="0" u="none" strike="noStrike" baseline="0">
              <a:solidFill>
                <a:srgbClr val="993300"/>
              </a:solidFill>
              <a:latin typeface="Segoe UI" pitchFamily="34" charset="0"/>
              <a:ea typeface="Tahoma"/>
              <a:cs typeface="Segoe UI" pitchFamily="34" charset="0"/>
            </a:rPr>
            <a:t>de </a:t>
          </a:r>
        </a:p>
        <a:p>
          <a:pPr algn="ctr" rtl="0">
            <a:defRPr sz="1000"/>
          </a:pPr>
          <a:r>
            <a:rPr lang="es-ES" sz="1800" b="1" i="0" u="none" strike="noStrike" baseline="0">
              <a:solidFill>
                <a:srgbClr val="993300"/>
              </a:solidFill>
              <a:latin typeface="Segoe UI" pitchFamily="34" charset="0"/>
              <a:ea typeface="Tahoma"/>
              <a:cs typeface="Segoe UI" pitchFamily="34" charset="0"/>
            </a:rPr>
            <a:t>posicionamiento respecto de la competencia</a:t>
          </a:r>
          <a:endParaRPr lang="es-ES" sz="1600" b="1" i="0" u="none" strike="noStrike" baseline="0">
            <a:solidFill>
              <a:srgbClr val="000000"/>
            </a:solidFill>
            <a:latin typeface="Segoe UI" pitchFamily="34" charset="0"/>
            <a:ea typeface="Tahoma"/>
            <a:cs typeface="Segoe UI" pitchFamily="34" charset="0"/>
          </a:endParaRPr>
        </a:p>
        <a:p>
          <a:pPr algn="ctr" rtl="0">
            <a:defRPr sz="1000"/>
          </a:pPr>
          <a:r>
            <a:rPr lang="es-ES" sz="1600" b="0" i="0" u="none" strike="noStrike" baseline="0">
              <a:solidFill>
                <a:srgbClr val="808080"/>
              </a:solidFill>
              <a:latin typeface="Segoe UI" pitchFamily="34" charset="0"/>
              <a:ea typeface="Tahoma"/>
              <a:cs typeface="Segoe UI" pitchFamily="34" charset="0"/>
            </a:rPr>
            <a:t>Es sencillo pero práctico y esperamos que te sea muy útil.</a:t>
          </a:r>
          <a:endParaRPr lang="es-ES" sz="900" b="0" i="0" u="none" strike="noStrike" baseline="0">
            <a:solidFill>
              <a:srgbClr val="808080"/>
            </a:solidFill>
            <a:latin typeface="Segoe UI" pitchFamily="34" charset="0"/>
            <a:ea typeface="Tahoma"/>
            <a:cs typeface="Segoe UI" pitchFamily="34" charset="0"/>
          </a:endParaRPr>
        </a:p>
        <a:p>
          <a:pPr algn="ctr" rtl="0">
            <a:defRPr sz="1000"/>
          </a:pPr>
          <a:endParaRPr lang="es-ES" sz="1200" b="0" i="0" u="none" strike="noStrike" baseline="0">
            <a:solidFill>
              <a:srgbClr val="808080"/>
            </a:solidFill>
            <a:latin typeface="Segoe UI" pitchFamily="34" charset="0"/>
            <a:ea typeface="Tahoma"/>
            <a:cs typeface="Segoe UI" pitchFamily="34" charset="0"/>
          </a:endParaRPr>
        </a:p>
        <a:p>
          <a:pPr algn="ctr" rtl="0">
            <a:defRPr sz="1000"/>
          </a:pPr>
          <a:r>
            <a:rPr lang="es-ES" sz="1200" b="0" i="0" u="none" strike="noStrike" baseline="0">
              <a:solidFill>
                <a:srgbClr val="808080"/>
              </a:solidFill>
              <a:latin typeface="Segoe UI" pitchFamily="34" charset="0"/>
              <a:ea typeface="Tahoma"/>
              <a:cs typeface="Segoe UI" pitchFamily="34" charset="0"/>
            </a:rPr>
            <a:t>Este libro está basado en un diseño original de D. Evert, le agradecemos su aportación</a:t>
          </a:r>
          <a:endParaRPr lang="es-ES" sz="1600" b="1" i="0" u="none" strike="noStrike" baseline="0">
            <a:solidFill>
              <a:srgbClr val="000000"/>
            </a:solidFill>
            <a:latin typeface="Segoe UI" pitchFamily="34" charset="0"/>
            <a:ea typeface="Tahoma"/>
            <a:cs typeface="Segoe UI" pitchFamily="34" charset="0"/>
          </a:endParaRPr>
        </a:p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Segoe UI" pitchFamily="34" charset="0"/>
              <a:ea typeface="Tahoma"/>
              <a:cs typeface="Segoe UI" pitchFamily="34" charset="0"/>
            </a:rPr>
            <a:t>  </a:t>
          </a:r>
        </a:p>
      </xdr:txBody>
    </xdr:sp>
    <xdr:clientData/>
  </xdr:twoCellAnchor>
  <xdr:twoCellAnchor editAs="oneCell">
    <xdr:from>
      <xdr:col>15</xdr:col>
      <xdr:colOff>561975</xdr:colOff>
      <xdr:row>20</xdr:row>
      <xdr:rowOff>47625</xdr:rowOff>
    </xdr:from>
    <xdr:to>
      <xdr:col>16</xdr:col>
      <xdr:colOff>66675</xdr:colOff>
      <xdr:row>21</xdr:row>
      <xdr:rowOff>133350</xdr:rowOff>
    </xdr:to>
    <xdr:pic>
      <xdr:nvPicPr>
        <xdr:cNvPr id="309256" name="Picture 8" descr="iiiii007">
          <a:hlinkClick xmlns:r="http://schemas.openxmlformats.org/officeDocument/2006/relationships" r:id="rId1" tooltip="Ir a la hoja SIGUIEN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53850" y="5524500"/>
          <a:ext cx="228600" cy="2571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749300</xdr:colOff>
      <xdr:row>5</xdr:row>
      <xdr:rowOff>165100</xdr:rowOff>
    </xdr:from>
    <xdr:to>
      <xdr:col>18</xdr:col>
      <xdr:colOff>546099</xdr:colOff>
      <xdr:row>14</xdr:row>
      <xdr:rowOff>183587</xdr:rowOff>
    </xdr:to>
    <xdr:pic>
      <xdr:nvPicPr>
        <xdr:cNvPr id="5" name="Picture 43">
          <a:hlinkClick xmlns:r="http://schemas.openxmlformats.org/officeDocument/2006/relationships" r:id="rId3" tooltip="IR A LA WEB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bg2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8928100" y="1485900"/>
          <a:ext cx="2565399" cy="2228287"/>
        </a:xfrm>
        <a:prstGeom prst="rect">
          <a:avLst/>
        </a:prstGeom>
        <a:noFill/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76200</xdr:colOff>
      <xdr:row>37</xdr:row>
      <xdr:rowOff>57150</xdr:rowOff>
    </xdr:from>
    <xdr:to>
      <xdr:col>16</xdr:col>
      <xdr:colOff>76200</xdr:colOff>
      <xdr:row>58</xdr:row>
      <xdr:rowOff>142875</xdr:rowOff>
    </xdr:to>
    <xdr:graphicFrame macro="">
      <xdr:nvGraphicFramePr>
        <xdr:cNvPr id="28570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28575</xdr:colOff>
      <xdr:row>39</xdr:row>
      <xdr:rowOff>152400</xdr:rowOff>
    </xdr:from>
    <xdr:ext cx="1290691" cy="248018"/>
    <xdr:sp macro="" textlink="">
      <xdr:nvSpPr>
        <xdr:cNvPr id="285710" name="Text Box 14"/>
        <xdr:cNvSpPr txBox="1">
          <a:spLocks noChangeArrowheads="1"/>
        </xdr:cNvSpPr>
      </xdr:nvSpPr>
      <xdr:spPr bwMode="auto">
        <a:xfrm>
          <a:off x="409575" y="7820025"/>
          <a:ext cx="1290691" cy="248018"/>
        </a:xfrm>
        <a:prstGeom prst="rect">
          <a:avLst/>
        </a:prstGeom>
        <a:solidFill>
          <a:srgbClr val="FFFFFF"/>
        </a:solidFill>
        <a:ln w="12700" algn="ctr">
          <a:solidFill>
            <a:srgbClr val="FF0000"/>
          </a:solidFill>
          <a:miter lim="800000"/>
          <a:headEnd/>
          <a:tailEnd/>
        </a:ln>
        <a:effectLst/>
      </xdr:spPr>
      <xdr:txBody>
        <a:bodyPr wrap="none" lIns="72000" tIns="46800" rIns="54000" bIns="46800" anchor="t" upright="1">
          <a:spAutoFit/>
        </a:bodyPr>
        <a:lstStyle/>
        <a:p>
          <a:pPr algn="l" rtl="0">
            <a:defRPr sz="1000"/>
          </a:pPr>
          <a:r>
            <a:rPr lang="es-ES" sz="900" b="1" i="0" u="none" strike="noStrike" baseline="0">
              <a:solidFill>
                <a:srgbClr val="FF0000"/>
              </a:solidFill>
              <a:latin typeface="Segoe UI" pitchFamily="34" charset="0"/>
              <a:ea typeface="Tahoma"/>
              <a:cs typeface="Segoe UI" pitchFamily="34" charset="0"/>
            </a:rPr>
            <a:t>DESVENTAJA FUERTE</a:t>
          </a:r>
        </a:p>
      </xdr:txBody>
    </xdr:sp>
    <xdr:clientData/>
  </xdr:oneCellAnchor>
  <xdr:oneCellAnchor>
    <xdr:from>
      <xdr:col>3</xdr:col>
      <xdr:colOff>30826</xdr:colOff>
      <xdr:row>53</xdr:row>
      <xdr:rowOff>85725</xdr:rowOff>
    </xdr:from>
    <xdr:ext cx="1233747" cy="248018"/>
    <xdr:sp macro="" textlink="">
      <xdr:nvSpPr>
        <xdr:cNvPr id="285711" name="Text Box 15"/>
        <xdr:cNvSpPr txBox="1">
          <a:spLocks noChangeArrowheads="1"/>
        </xdr:cNvSpPr>
      </xdr:nvSpPr>
      <xdr:spPr bwMode="auto">
        <a:xfrm>
          <a:off x="411826" y="10020300"/>
          <a:ext cx="1233747" cy="248018"/>
        </a:xfrm>
        <a:prstGeom prst="rect">
          <a:avLst/>
        </a:prstGeom>
        <a:solidFill>
          <a:srgbClr val="FFFFFF"/>
        </a:solidFill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wrap="none" lIns="72000" tIns="46800" rIns="90000" bIns="46800" anchor="t" upright="1">
          <a:spAutoFit/>
        </a:bodyPr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chemeClr val="bg1">
                  <a:lumMod val="50000"/>
                </a:schemeClr>
              </a:solidFill>
              <a:latin typeface="Segoe UI" pitchFamily="34" charset="0"/>
              <a:ea typeface="Tahoma"/>
              <a:cs typeface="Segoe UI" pitchFamily="34" charset="0"/>
            </a:rPr>
            <a:t>DESVENTAJA DÉBIL</a:t>
          </a:r>
        </a:p>
      </xdr:txBody>
    </xdr:sp>
    <xdr:clientData/>
  </xdr:oneCellAnchor>
  <xdr:twoCellAnchor editAs="oneCell">
    <xdr:from>
      <xdr:col>12</xdr:col>
      <xdr:colOff>180975</xdr:colOff>
      <xdr:row>40</xdr:row>
      <xdr:rowOff>9525</xdr:rowOff>
    </xdr:from>
    <xdr:to>
      <xdr:col>15</xdr:col>
      <xdr:colOff>57150</xdr:colOff>
      <xdr:row>41</xdr:row>
      <xdr:rowOff>85725</xdr:rowOff>
    </xdr:to>
    <xdr:sp macro="" textlink="">
      <xdr:nvSpPr>
        <xdr:cNvPr id="285712" name="Text Box 16"/>
        <xdr:cNvSpPr txBox="1">
          <a:spLocks noChangeArrowheads="1"/>
        </xdr:cNvSpPr>
      </xdr:nvSpPr>
      <xdr:spPr bwMode="auto">
        <a:xfrm>
          <a:off x="6162675" y="7839075"/>
          <a:ext cx="1304925" cy="238125"/>
        </a:xfrm>
        <a:prstGeom prst="rect">
          <a:avLst/>
        </a:prstGeom>
        <a:solidFill>
          <a:srgbClr val="FFFFFF"/>
        </a:solidFill>
        <a:ln w="9525" algn="ctr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72000" tIns="46800" rIns="90000" bIns="4680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FF0000"/>
              </a:solidFill>
              <a:latin typeface="Segoe UI" pitchFamily="34" charset="0"/>
              <a:ea typeface="Tahoma"/>
              <a:cs typeface="Segoe UI" pitchFamily="34" charset="0"/>
            </a:rPr>
            <a:t>VENTAJA FUERTE</a:t>
          </a:r>
        </a:p>
      </xdr:txBody>
    </xdr:sp>
    <xdr:clientData/>
  </xdr:twoCellAnchor>
  <xdr:twoCellAnchor editAs="oneCell">
    <xdr:from>
      <xdr:col>12</xdr:col>
      <xdr:colOff>200025</xdr:colOff>
      <xdr:row>53</xdr:row>
      <xdr:rowOff>104775</xdr:rowOff>
    </xdr:from>
    <xdr:to>
      <xdr:col>15</xdr:col>
      <xdr:colOff>66675</xdr:colOff>
      <xdr:row>55</xdr:row>
      <xdr:rowOff>19050</xdr:rowOff>
    </xdr:to>
    <xdr:sp macro="" textlink="">
      <xdr:nvSpPr>
        <xdr:cNvPr id="285713" name="Text Box 17"/>
        <xdr:cNvSpPr txBox="1">
          <a:spLocks noChangeArrowheads="1"/>
        </xdr:cNvSpPr>
      </xdr:nvSpPr>
      <xdr:spPr bwMode="auto">
        <a:xfrm>
          <a:off x="6181725" y="10039350"/>
          <a:ext cx="1295400" cy="238125"/>
        </a:xfrm>
        <a:prstGeom prst="rect">
          <a:avLst/>
        </a:prstGeom>
        <a:solidFill>
          <a:srgbClr val="FFFFFF"/>
        </a:solidFill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72000" tIns="46800" rIns="90000" bIns="4680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chemeClr val="bg1">
                  <a:lumMod val="50000"/>
                </a:schemeClr>
              </a:solidFill>
              <a:latin typeface="Segoe UI" pitchFamily="34" charset="0"/>
              <a:ea typeface="Tahoma"/>
              <a:cs typeface="Segoe UI" pitchFamily="34" charset="0"/>
            </a:rPr>
            <a:t>VENTAJA DÉBIL</a:t>
          </a:r>
        </a:p>
      </xdr:txBody>
    </xdr:sp>
    <xdr:clientData/>
  </xdr:twoCellAnchor>
  <xdr:twoCellAnchor editAs="absolute">
    <xdr:from>
      <xdr:col>17</xdr:col>
      <xdr:colOff>114300</xdr:colOff>
      <xdr:row>37</xdr:row>
      <xdr:rowOff>47625</xdr:rowOff>
    </xdr:from>
    <xdr:to>
      <xdr:col>22</xdr:col>
      <xdr:colOff>685800</xdr:colOff>
      <xdr:row>60</xdr:row>
      <xdr:rowOff>95250</xdr:rowOff>
    </xdr:to>
    <xdr:graphicFrame macro="">
      <xdr:nvGraphicFramePr>
        <xdr:cNvPr id="2857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graphicFrame macro="">
      <xdr:nvGraphicFramePr>
        <xdr:cNvPr id="2857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0</xdr:colOff>
      <xdr:row>2</xdr:row>
      <xdr:rowOff>9525</xdr:rowOff>
    </xdr:from>
    <xdr:to>
      <xdr:col>15</xdr:col>
      <xdr:colOff>57150</xdr:colOff>
      <xdr:row>4</xdr:row>
      <xdr:rowOff>190500</xdr:rowOff>
    </xdr:to>
    <xdr:sp macro="" textlink="">
      <xdr:nvSpPr>
        <xdr:cNvPr id="285744" name="Text Box 48"/>
        <xdr:cNvSpPr txBox="1">
          <a:spLocks noChangeArrowheads="1"/>
        </xdr:cNvSpPr>
      </xdr:nvSpPr>
      <xdr:spPr bwMode="auto">
        <a:xfrm>
          <a:off x="295275" y="552450"/>
          <a:ext cx="7286625" cy="5429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180000" tIns="82800" rIns="90000" bIns="46800" anchor="t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993300"/>
              </a:solidFill>
              <a:latin typeface="Segoe UI" pitchFamily="34" charset="0"/>
              <a:ea typeface="Tahoma"/>
              <a:cs typeface="Segoe UI" pitchFamily="34" charset="0"/>
            </a:rPr>
            <a:t>Aquí puedes representar gráficamente tu posición respecto a un competidor</a:t>
          </a:r>
          <a:endParaRPr lang="es-ES" sz="900" b="0" i="0" u="none" strike="noStrike" baseline="0">
            <a:solidFill>
              <a:srgbClr val="000000"/>
            </a:solidFill>
            <a:latin typeface="Segoe UI" pitchFamily="34" charset="0"/>
            <a:ea typeface="Tahoma"/>
            <a:cs typeface="Segoe UI" pitchFamily="34" charset="0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Segoe UI" pitchFamily="34" charset="0"/>
              <a:ea typeface="Tahoma"/>
              <a:cs typeface="Segoe UI" pitchFamily="34" charset="0"/>
            </a:rPr>
            <a:t>Pon tus datos en la primera sección y en las dos siguientes aparecerá el análisis  </a:t>
          </a: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Segoe UI" pitchFamily="34" charset="0"/>
            <a:ea typeface="Tahoma"/>
            <a:cs typeface="Segoe UI" pitchFamily="34" charset="0"/>
          </a:endParaRPr>
        </a:p>
        <a:p>
          <a:pPr algn="ctr" rtl="0">
            <a:defRPr sz="1000"/>
          </a:pPr>
          <a:endParaRPr lang="es-ES" sz="1600" b="1" i="0" u="none" strike="noStrike" baseline="0">
            <a:solidFill>
              <a:srgbClr val="993300"/>
            </a:solidFill>
            <a:latin typeface="Segoe UI" pitchFamily="34" charset="0"/>
            <a:ea typeface="Tahoma"/>
            <a:cs typeface="Segoe UI" pitchFamily="34" charset="0"/>
          </a:endParaRPr>
        </a:p>
        <a:p>
          <a:pPr algn="ctr" rtl="0">
            <a:defRPr sz="1000"/>
          </a:pPr>
          <a:endParaRPr lang="es-ES" sz="1600" b="1" i="0" u="none" strike="noStrike" baseline="0">
            <a:solidFill>
              <a:srgbClr val="993300"/>
            </a:solidFill>
            <a:latin typeface="Segoe UI" pitchFamily="34" charset="0"/>
            <a:ea typeface="Tahoma"/>
            <a:cs typeface="Segoe UI" pitchFamily="34" charset="0"/>
          </a:endParaRPr>
        </a:p>
      </xdr:txBody>
    </xdr:sp>
    <xdr:clientData/>
  </xdr:twoCellAnchor>
  <xdr:twoCellAnchor editAs="oneCell">
    <xdr:from>
      <xdr:col>9</xdr:col>
      <xdr:colOff>809625</xdr:colOff>
      <xdr:row>8</xdr:row>
      <xdr:rowOff>9525</xdr:rowOff>
    </xdr:from>
    <xdr:to>
      <xdr:col>17</xdr:col>
      <xdr:colOff>1257300</xdr:colOff>
      <xdr:row>17</xdr:row>
      <xdr:rowOff>95250</xdr:rowOff>
    </xdr:to>
    <xdr:sp macro="" textlink="">
      <xdr:nvSpPr>
        <xdr:cNvPr id="285752" name="Text Box 56"/>
        <xdr:cNvSpPr txBox="1">
          <a:spLocks noChangeArrowheads="1"/>
        </xdr:cNvSpPr>
      </xdr:nvSpPr>
      <xdr:spPr bwMode="auto">
        <a:xfrm>
          <a:off x="5410200" y="1981200"/>
          <a:ext cx="3676650" cy="2028825"/>
        </a:xfrm>
        <a:prstGeom prst="rect">
          <a:avLst/>
        </a:prstGeom>
        <a:solidFill>
          <a:srgbClr val="FFCC99"/>
        </a:solidFill>
        <a:ln w="9525" algn="ctr">
          <a:solidFill>
            <a:srgbClr val="C0C0C0"/>
          </a:solidFill>
          <a:miter lim="800000"/>
          <a:headEnd/>
          <a:tailEnd/>
        </a:ln>
        <a:effectLst/>
      </xdr:spPr>
      <xdr:txBody>
        <a:bodyPr vertOverflow="clip" wrap="square" lIns="180000" tIns="82800" rIns="90000" bIns="46800" anchor="t" upright="1"/>
        <a:lstStyle/>
        <a:p>
          <a:pPr algn="l" rtl="0">
            <a:defRPr sz="1000"/>
          </a:pPr>
          <a:r>
            <a:rPr lang="es-ES" sz="900" b="1" i="0" u="none" strike="noStrike" baseline="0">
              <a:solidFill>
                <a:srgbClr val="800000"/>
              </a:solidFill>
              <a:latin typeface="Segoe UI" pitchFamily="34" charset="0"/>
              <a:ea typeface="Tahoma"/>
              <a:cs typeface="Segoe UI" pitchFamily="34" charset="0"/>
            </a:rPr>
            <a:t>PON TUS DATOS Y VALORACIONES</a:t>
          </a:r>
        </a:p>
        <a:p>
          <a:pPr algn="l" rtl="0">
            <a:defRPr sz="1000"/>
          </a:pPr>
          <a:r>
            <a:rPr lang="es-ES" sz="900" b="1" i="0" u="none" strike="noStrike" baseline="0">
              <a:solidFill>
                <a:srgbClr val="800000"/>
              </a:solidFill>
              <a:latin typeface="Segoe UI" pitchFamily="34" charset="0"/>
              <a:ea typeface="Tahoma"/>
              <a:cs typeface="Segoe UI" pitchFamily="34" charset="0"/>
            </a:rPr>
            <a:t>1º Incluye hasta 10 factores de comparación entre tu empresa y un competidor:</a:t>
          </a:r>
          <a:endParaRPr lang="es-ES" sz="900" b="1" i="0" u="none" strike="noStrike" baseline="0">
            <a:solidFill>
              <a:srgbClr val="000000"/>
            </a:solidFill>
            <a:latin typeface="Segoe UI" pitchFamily="34" charset="0"/>
            <a:ea typeface="Tahoma"/>
            <a:cs typeface="Segoe UI" pitchFamily="34" charset="0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Segoe UI" pitchFamily="34" charset="0"/>
              <a:ea typeface="Tahoma"/>
              <a:cs typeface="Segoe UI" pitchFamily="34" charset="0"/>
            </a:rPr>
            <a:t>Por ejemplo: facturación, ventas, clientes, inversiones, gasto en publicidad, imagen de marca, calidad de los productos... o lo que quieras, pero: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Segoe UI" pitchFamily="34" charset="0"/>
            <a:ea typeface="Tahoma"/>
            <a:cs typeface="Segoe UI" pitchFamily="34" charset="0"/>
          </a:endParaRP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Segoe UI" pitchFamily="34" charset="0"/>
              <a:ea typeface="Tahoma"/>
              <a:cs typeface="Segoe UI" pitchFamily="34" charset="0"/>
            </a:rPr>
            <a:t>- Ponlos por orden de importancia.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Segoe UI" pitchFamily="34" charset="0"/>
              <a:ea typeface="Tahoma"/>
              <a:cs typeface="Segoe UI" pitchFamily="34" charset="0"/>
            </a:rPr>
            <a:t>- Los 5 primeros se considerarán </a:t>
          </a:r>
          <a:r>
            <a:rPr lang="es-ES" sz="900" b="0" i="1" u="none" strike="noStrike" baseline="0">
              <a:solidFill>
                <a:srgbClr val="000000"/>
              </a:solidFill>
              <a:latin typeface="Segoe UI" pitchFamily="34" charset="0"/>
              <a:ea typeface="Tahoma"/>
              <a:cs typeface="Segoe UI" pitchFamily="34" charset="0"/>
            </a:rPr>
            <a:t>"muy </a:t>
          </a:r>
          <a:r>
            <a:rPr lang="es-ES" sz="900" b="0" i="0" u="none" strike="noStrike" baseline="0">
              <a:solidFill>
                <a:srgbClr val="000000"/>
              </a:solidFill>
              <a:latin typeface="Segoe UI" pitchFamily="34" charset="0"/>
              <a:ea typeface="Tahoma"/>
              <a:cs typeface="Segoe UI" pitchFamily="34" charset="0"/>
            </a:rPr>
            <a:t>importantes".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Segoe UI" pitchFamily="34" charset="0"/>
              <a:ea typeface="Tahoma"/>
              <a:cs typeface="Segoe UI" pitchFamily="34" charset="0"/>
            </a:rPr>
            <a:t>- Los 5 últimos se considerarán "</a:t>
          </a:r>
          <a:r>
            <a:rPr lang="es-ES" sz="900" b="0" i="1" u="none" strike="noStrike" baseline="0">
              <a:solidFill>
                <a:srgbClr val="000000"/>
              </a:solidFill>
              <a:latin typeface="Segoe UI" pitchFamily="34" charset="0"/>
              <a:ea typeface="Tahoma"/>
              <a:cs typeface="Segoe UI" pitchFamily="34" charset="0"/>
            </a:rPr>
            <a:t>menos</a:t>
          </a:r>
          <a:r>
            <a:rPr lang="es-ES" sz="900" b="0" i="0" u="none" strike="noStrike" baseline="0">
              <a:solidFill>
                <a:srgbClr val="000000"/>
              </a:solidFill>
              <a:latin typeface="Segoe UI" pitchFamily="34" charset="0"/>
              <a:ea typeface="Tahoma"/>
              <a:cs typeface="Segoe UI" pitchFamily="34" charset="0"/>
            </a:rPr>
            <a:t> importantes".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Segoe UI" pitchFamily="34" charset="0"/>
            <a:ea typeface="Tahoma"/>
            <a:cs typeface="Segoe UI" pitchFamily="34" charset="0"/>
          </a:endParaRPr>
        </a:p>
        <a:p>
          <a:pPr algn="l" rtl="0">
            <a:defRPr sz="1000"/>
          </a:pPr>
          <a:r>
            <a:rPr lang="es-ES" sz="900" b="1" i="0" u="none" strike="noStrike" baseline="0">
              <a:solidFill>
                <a:srgbClr val="800000"/>
              </a:solidFill>
              <a:latin typeface="Segoe UI" pitchFamily="34" charset="0"/>
              <a:ea typeface="Tahoma"/>
              <a:cs typeface="Segoe UI" pitchFamily="34" charset="0"/>
            </a:rPr>
            <a:t>2º Valora a tu competidor, en cada factor, de 1 a 10:</a:t>
          </a:r>
          <a:endParaRPr lang="es-ES" sz="900" b="1" i="0" u="none" strike="noStrike" baseline="0">
            <a:solidFill>
              <a:srgbClr val="000000"/>
            </a:solidFill>
            <a:latin typeface="Segoe UI" pitchFamily="34" charset="0"/>
            <a:ea typeface="Tahoma"/>
            <a:cs typeface="Segoe UI" pitchFamily="34" charset="0"/>
          </a:endParaRP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Segoe UI" pitchFamily="34" charset="0"/>
              <a:ea typeface="Tahoma"/>
              <a:cs typeface="Segoe UI" pitchFamily="34" charset="0"/>
            </a:rPr>
            <a:t>Siendo 10 la máxima valoración y 1 la mínima.</a:t>
          </a:r>
          <a:endParaRPr lang="es-ES" sz="900" b="0" i="0" u="none" strike="noStrike" baseline="0">
            <a:solidFill>
              <a:srgbClr val="000000"/>
            </a:solidFill>
            <a:latin typeface="Segoe UI" pitchFamily="34" charset="0"/>
            <a:ea typeface="Verdana"/>
            <a:cs typeface="Segoe UI" pitchFamily="34" charset="0"/>
          </a:endParaRP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Segoe UI" pitchFamily="34" charset="0"/>
              <a:ea typeface="Verdana"/>
              <a:cs typeface="Segoe UI" pitchFamily="34" charset="0"/>
            </a:rPr>
            <a:t> </a:t>
          </a:r>
          <a:endParaRPr lang="es-ES" sz="900" b="1" i="0" u="none" strike="noStrike" baseline="0">
            <a:solidFill>
              <a:srgbClr val="993300"/>
            </a:solidFill>
            <a:latin typeface="Segoe UI" pitchFamily="34" charset="0"/>
            <a:ea typeface="Verdana"/>
            <a:cs typeface="Segoe UI" pitchFamily="34" charset="0"/>
          </a:endParaRPr>
        </a:p>
        <a:p>
          <a:pPr algn="l" rtl="0">
            <a:defRPr sz="1000"/>
          </a:pPr>
          <a:endParaRPr lang="es-ES" sz="900" b="1" i="0" u="none" strike="noStrike" baseline="0">
            <a:solidFill>
              <a:srgbClr val="993300"/>
            </a:solidFill>
            <a:latin typeface="Segoe UI" pitchFamily="34" charset="0"/>
            <a:ea typeface="Verdana"/>
            <a:cs typeface="Segoe UI" pitchFamily="34" charset="0"/>
          </a:endParaRPr>
        </a:p>
      </xdr:txBody>
    </xdr:sp>
    <xdr:clientData/>
  </xdr:twoCellAnchor>
  <xdr:twoCellAnchor editAs="oneCell">
    <xdr:from>
      <xdr:col>11</xdr:col>
      <xdr:colOff>66675</xdr:colOff>
      <xdr:row>23</xdr:row>
      <xdr:rowOff>0</xdr:rowOff>
    </xdr:from>
    <xdr:to>
      <xdr:col>17</xdr:col>
      <xdr:colOff>1276350</xdr:colOff>
      <xdr:row>32</xdr:row>
      <xdr:rowOff>152400</xdr:rowOff>
    </xdr:to>
    <xdr:sp macro="" textlink="">
      <xdr:nvSpPr>
        <xdr:cNvPr id="285760" name="Text Box 64"/>
        <xdr:cNvSpPr txBox="1">
          <a:spLocks noChangeArrowheads="1"/>
        </xdr:cNvSpPr>
      </xdr:nvSpPr>
      <xdr:spPr bwMode="auto">
        <a:xfrm>
          <a:off x="6010275" y="4838700"/>
          <a:ext cx="3095625" cy="2085975"/>
        </a:xfrm>
        <a:prstGeom prst="rect">
          <a:avLst/>
        </a:prstGeom>
        <a:solidFill>
          <a:srgbClr val="FFCC99"/>
        </a:solidFill>
        <a:ln w="9525" algn="ctr">
          <a:solidFill>
            <a:srgbClr val="C0C0C0"/>
          </a:solidFill>
          <a:miter lim="800000"/>
          <a:headEnd/>
          <a:tailEnd/>
        </a:ln>
        <a:effectLst/>
      </xdr:spPr>
      <xdr:txBody>
        <a:bodyPr vertOverflow="clip" wrap="square" lIns="180000" tIns="82800" rIns="90000" bIns="46800" anchor="t" upright="1"/>
        <a:lstStyle/>
        <a:p>
          <a:pPr algn="l" rtl="0">
            <a:defRPr sz="1000"/>
          </a:pPr>
          <a:r>
            <a:rPr lang="es-ES" sz="900" b="1" i="0" u="none" strike="noStrike" baseline="0">
              <a:solidFill>
                <a:srgbClr val="800000"/>
              </a:solidFill>
              <a:latin typeface="Tahoma"/>
              <a:ea typeface="Tahoma"/>
              <a:cs typeface="Tahoma"/>
            </a:rPr>
            <a:t>ESTE CUADRO</a:t>
          </a:r>
        </a:p>
        <a:p>
          <a:pPr algn="l" rtl="0">
            <a:defRPr sz="1000"/>
          </a:pPr>
          <a:r>
            <a:rPr lang="es-ES" sz="900" b="1" i="0" u="none" strike="noStrike" baseline="0">
              <a:solidFill>
                <a:srgbClr val="800000"/>
              </a:solidFill>
              <a:latin typeface="Tahoma"/>
              <a:ea typeface="Tahoma"/>
              <a:cs typeface="Tahoma"/>
            </a:rPr>
            <a:t>Representa en forma esquemática:</a:t>
          </a:r>
          <a:endParaRPr lang="es-ES" sz="900" b="1" i="0" u="none" strike="noStrike" baseline="0">
            <a:solidFill>
              <a:srgbClr val="9933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s-ES" sz="900" b="1" i="0" u="none" strike="noStrike" baseline="0">
              <a:solidFill>
                <a:srgbClr val="993300"/>
              </a:solidFill>
              <a:latin typeface="Tahoma"/>
              <a:ea typeface="Tahoma"/>
              <a:cs typeface="Tahoma"/>
            </a:rPr>
            <a:t>- </a:t>
          </a:r>
          <a:r>
            <a:rPr lang="es-E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Las fortalezas y debilidades de ambos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Las ventajas y desventajas que tienes respecto a tu competidor.</a:t>
          </a:r>
          <a:endParaRPr lang="es-ES" sz="9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s-ES" sz="900" b="1" i="0" u="none" strike="noStrike" baseline="0">
              <a:solidFill>
                <a:srgbClr val="800000"/>
              </a:solidFill>
              <a:latin typeface="Tahoma"/>
              <a:ea typeface="Tahoma"/>
              <a:cs typeface="Tahoma"/>
            </a:rPr>
            <a:t>LOS GRÁFICOS (Abajo)</a:t>
          </a:r>
          <a:endParaRPr lang="es-ES" sz="900" b="0" i="0" u="none" strike="noStrike" baseline="0">
            <a:solidFill>
              <a:srgbClr val="8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s-ES" sz="900" b="1" i="0" u="none" strike="noStrike" baseline="0">
              <a:solidFill>
                <a:srgbClr val="800000"/>
              </a:solidFill>
              <a:latin typeface="Tahoma"/>
              <a:ea typeface="Tahoma"/>
              <a:cs typeface="Tahoma"/>
            </a:rPr>
            <a:t>Representan de forma visual:</a:t>
          </a:r>
          <a:endParaRPr lang="es-ES" sz="900" b="1" i="0" u="none" strike="noStrike" baseline="0">
            <a:solidFill>
              <a:srgbClr val="9933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Tus ventajas.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Tus desventajas.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(a mayor tamaño mayor ventaja/desventaja)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...sobre la base de los datos que has aportado</a:t>
          </a:r>
          <a:endParaRPr lang="es-ES" sz="900" b="1" i="0" u="none" strike="noStrike" baseline="0">
            <a:solidFill>
              <a:srgbClr val="9933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endParaRPr lang="es-ES" sz="900" b="1" i="0" u="none" strike="noStrike" baseline="0">
            <a:solidFill>
              <a:srgbClr val="9933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 editAs="oneCell">
    <xdr:from>
      <xdr:col>3</xdr:col>
      <xdr:colOff>85725</xdr:colOff>
      <xdr:row>1</xdr:row>
      <xdr:rowOff>66675</xdr:rowOff>
    </xdr:from>
    <xdr:to>
      <xdr:col>4</xdr:col>
      <xdr:colOff>95250</xdr:colOff>
      <xdr:row>1</xdr:row>
      <xdr:rowOff>295275</xdr:rowOff>
    </xdr:to>
    <xdr:pic>
      <xdr:nvPicPr>
        <xdr:cNvPr id="285770" name="Picture 74" descr="iiiii007">
          <a:hlinkClick xmlns:r="http://schemas.openxmlformats.org/officeDocument/2006/relationships" r:id="rId4" tooltip="VOLVER al inicio de la hoj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81025" y="219075"/>
          <a:ext cx="257175" cy="2286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1</xdr:row>
      <xdr:rowOff>57150</xdr:rowOff>
    </xdr:from>
    <xdr:to>
      <xdr:col>3</xdr:col>
      <xdr:colOff>76200</xdr:colOff>
      <xdr:row>1</xdr:row>
      <xdr:rowOff>304800</xdr:rowOff>
    </xdr:to>
    <xdr:pic>
      <xdr:nvPicPr>
        <xdr:cNvPr id="285771" name="Picture 75" descr="iiiii007">
          <a:hlinkClick xmlns:r="http://schemas.openxmlformats.org/officeDocument/2006/relationships" r:id="rId6" tooltip="Ir a la hoja ANTERIO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42900" y="209550"/>
          <a:ext cx="2286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266700</xdr:colOff>
      <xdr:row>1</xdr:row>
      <xdr:rowOff>57150</xdr:rowOff>
    </xdr:from>
    <xdr:to>
      <xdr:col>15</xdr:col>
      <xdr:colOff>114300</xdr:colOff>
      <xdr:row>1</xdr:row>
      <xdr:rowOff>304800</xdr:rowOff>
    </xdr:to>
    <xdr:pic>
      <xdr:nvPicPr>
        <xdr:cNvPr id="285774" name="Picture 78" descr="iiiii007">
          <a:hlinkClick xmlns:r="http://schemas.openxmlformats.org/officeDocument/2006/relationships" r:id="rId8" tooltip="Ir a la hoja SIGUIEN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419975" y="209550"/>
          <a:ext cx="219075" cy="2476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971551</xdr:colOff>
      <xdr:row>1</xdr:row>
      <xdr:rowOff>219076</xdr:rowOff>
    </xdr:from>
    <xdr:to>
      <xdr:col>20</xdr:col>
      <xdr:colOff>295275</xdr:colOff>
      <xdr:row>10</xdr:row>
      <xdr:rowOff>105849</xdr:rowOff>
    </xdr:to>
    <xdr:pic>
      <xdr:nvPicPr>
        <xdr:cNvPr id="17" name="Picture 43">
          <a:hlinkClick xmlns:r="http://schemas.openxmlformats.org/officeDocument/2006/relationships" r:id="rId10" tooltip="IR A LA WEB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duotone>
            <a:schemeClr val="bg2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8686801" y="295276"/>
          <a:ext cx="1876424" cy="1629848"/>
        </a:xfrm>
        <a:prstGeom prst="rect">
          <a:avLst/>
        </a:prstGeom>
        <a:noFill/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19050</xdr:rowOff>
    </xdr:from>
    <xdr:to>
      <xdr:col>14</xdr:col>
      <xdr:colOff>1600200</xdr:colOff>
      <xdr:row>4</xdr:row>
      <xdr:rowOff>247650</xdr:rowOff>
    </xdr:to>
    <xdr:sp macro="" textlink="">
      <xdr:nvSpPr>
        <xdr:cNvPr id="305162" name="Text Box 10"/>
        <xdr:cNvSpPr txBox="1">
          <a:spLocks noChangeArrowheads="1"/>
        </xdr:cNvSpPr>
      </xdr:nvSpPr>
      <xdr:spPr bwMode="auto">
        <a:xfrm>
          <a:off x="333375" y="514350"/>
          <a:ext cx="7639050" cy="695325"/>
        </a:xfrm>
        <a:prstGeom prst="rect">
          <a:avLst/>
        </a:prstGeom>
        <a:solidFill>
          <a:srgbClr val="FFFFCC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180000" tIns="82800" rIns="90000" bIns="46800" anchor="t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993300"/>
              </a:solidFill>
              <a:latin typeface="Segoe UI" pitchFamily="34" charset="0"/>
              <a:ea typeface="Tahoma"/>
              <a:cs typeface="Segoe UI" pitchFamily="34" charset="0"/>
            </a:rPr>
            <a:t>Aquí puedes expresar el posicionamiento de tu competencia en el mercado de dos formas:</a:t>
          </a:r>
          <a:endParaRPr lang="es-ES" sz="1200" b="1" i="0" u="none" strike="noStrike" baseline="0">
            <a:solidFill>
              <a:srgbClr val="993300"/>
            </a:solidFill>
            <a:latin typeface="Segoe UI" pitchFamily="34" charset="0"/>
            <a:ea typeface="Tahoma"/>
            <a:cs typeface="Segoe UI" pitchFamily="34" charset="0"/>
          </a:endParaRPr>
        </a:p>
        <a:p>
          <a:pPr algn="ctr" rtl="0">
            <a:defRPr sz="1000"/>
          </a:pPr>
          <a:r>
            <a:rPr lang="es-ES" sz="1050" b="0" i="0" u="none" strike="noStrike" baseline="0">
              <a:solidFill>
                <a:srgbClr val="000000"/>
              </a:solidFill>
              <a:latin typeface="Segoe UI" pitchFamily="34" charset="0"/>
              <a:ea typeface="Tahoma"/>
              <a:cs typeface="Segoe UI" pitchFamily="34" charset="0"/>
            </a:rPr>
            <a:t>1- Posición de los principales competidores respecto a un factor (sección 1)</a:t>
          </a:r>
        </a:p>
        <a:p>
          <a:pPr algn="ctr" rtl="0">
            <a:defRPr sz="1000"/>
          </a:pPr>
          <a:r>
            <a:rPr lang="es-ES" sz="1050" b="0" i="0" u="none" strike="noStrike" baseline="0">
              <a:solidFill>
                <a:srgbClr val="000000"/>
              </a:solidFill>
              <a:latin typeface="Segoe UI" pitchFamily="34" charset="0"/>
              <a:ea typeface="Tahoma"/>
              <a:cs typeface="Segoe UI" pitchFamily="34" charset="0"/>
            </a:rPr>
            <a:t>2- Posicionamiento de un competidor respecto a varios factores (sección 2)</a:t>
          </a:r>
          <a:endParaRPr lang="es-ES" sz="800" b="0" i="0" u="none" strike="noStrike" baseline="0">
            <a:solidFill>
              <a:srgbClr val="000000"/>
            </a:solidFill>
            <a:latin typeface="Segoe UI" pitchFamily="34" charset="0"/>
            <a:ea typeface="Tahoma"/>
            <a:cs typeface="Segoe UI" pitchFamily="34" charset="0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Segoe UI" pitchFamily="34" charset="0"/>
            <a:ea typeface="Tahoma"/>
            <a:cs typeface="Segoe UI" pitchFamily="34" charset="0"/>
          </a:endParaRPr>
        </a:p>
      </xdr:txBody>
    </xdr:sp>
    <xdr:clientData/>
  </xdr:twoCellAnchor>
  <xdr:twoCellAnchor editAs="oneCell">
    <xdr:from>
      <xdr:col>2</xdr:col>
      <xdr:colOff>76200</xdr:colOff>
      <xdr:row>14</xdr:row>
      <xdr:rowOff>76200</xdr:rowOff>
    </xdr:from>
    <xdr:to>
      <xdr:col>17</xdr:col>
      <xdr:colOff>600075</xdr:colOff>
      <xdr:row>32</xdr:row>
      <xdr:rowOff>123825</xdr:rowOff>
    </xdr:to>
    <xdr:graphicFrame macro="">
      <xdr:nvGraphicFramePr>
        <xdr:cNvPr id="30517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19050</xdr:colOff>
      <xdr:row>17</xdr:row>
      <xdr:rowOff>104775</xdr:rowOff>
    </xdr:from>
    <xdr:ext cx="844927" cy="282130"/>
    <xdr:sp macro="" textlink="">
      <xdr:nvSpPr>
        <xdr:cNvPr id="305176" name="Text Box 24"/>
        <xdr:cNvSpPr txBox="1">
          <a:spLocks noChangeArrowheads="1"/>
        </xdr:cNvSpPr>
      </xdr:nvSpPr>
      <xdr:spPr bwMode="auto">
        <a:xfrm>
          <a:off x="695325" y="3571875"/>
          <a:ext cx="844927" cy="282130"/>
        </a:xfrm>
        <a:prstGeom prst="rect">
          <a:avLst/>
        </a:prstGeom>
        <a:solidFill>
          <a:srgbClr val="FFFF99"/>
        </a:solidFill>
        <a:ln w="9525" algn="ctr">
          <a:solidFill>
            <a:srgbClr val="FF0000"/>
          </a:solidFill>
          <a:miter lim="800000"/>
          <a:headEnd/>
          <a:tailEnd/>
        </a:ln>
        <a:effectLst/>
      </xdr:spPr>
      <xdr:txBody>
        <a:bodyPr wrap="none" lIns="72000" tIns="46800" rIns="54000" bIns="46800" anchor="t" upright="1">
          <a:spAutoFit/>
        </a:bodyPr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FF0000"/>
              </a:solidFill>
              <a:latin typeface="Segoe UI" pitchFamily="34" charset="0"/>
              <a:ea typeface="Tahoma"/>
              <a:cs typeface="Segoe UI" pitchFamily="34" charset="0"/>
            </a:rPr>
            <a:t>FUERTE  ►</a:t>
          </a:r>
        </a:p>
      </xdr:txBody>
    </xdr:sp>
    <xdr:clientData/>
  </xdr:oneCellAnchor>
  <xdr:oneCellAnchor>
    <xdr:from>
      <xdr:col>16</xdr:col>
      <xdr:colOff>304800</xdr:colOff>
      <xdr:row>28</xdr:row>
      <xdr:rowOff>104775</xdr:rowOff>
    </xdr:from>
    <xdr:ext cx="769907" cy="282130"/>
    <xdr:sp macro="" textlink="">
      <xdr:nvSpPr>
        <xdr:cNvPr id="305177" name="Text Box 25"/>
        <xdr:cNvSpPr txBox="1">
          <a:spLocks noChangeArrowheads="1"/>
        </xdr:cNvSpPr>
      </xdr:nvSpPr>
      <xdr:spPr bwMode="auto">
        <a:xfrm>
          <a:off x="8934450" y="5715000"/>
          <a:ext cx="769907" cy="282130"/>
        </a:xfrm>
        <a:prstGeom prst="rect">
          <a:avLst/>
        </a:prstGeom>
        <a:solidFill>
          <a:srgbClr val="C0C0C0"/>
        </a:solidFill>
        <a:ln w="9525" algn="ctr">
          <a:solidFill>
            <a:srgbClr val="808080"/>
          </a:solidFill>
          <a:miter lim="800000"/>
          <a:headEnd/>
          <a:tailEnd/>
        </a:ln>
        <a:effectLst/>
      </xdr:spPr>
      <xdr:txBody>
        <a:bodyPr wrap="none" lIns="72000" tIns="46800" rIns="54000" bIns="46800" anchor="t" upright="1">
          <a:spAutoFit/>
        </a:bodyPr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333333"/>
              </a:solidFill>
              <a:latin typeface="Segoe UI" pitchFamily="34" charset="0"/>
              <a:ea typeface="Tahoma"/>
              <a:cs typeface="Segoe UI" pitchFamily="34" charset="0"/>
            </a:rPr>
            <a:t>◄ DÉBIL  </a:t>
          </a:r>
        </a:p>
      </xdr:txBody>
    </xdr:sp>
    <xdr:clientData/>
  </xdr:oneCellAnchor>
  <xdr:twoCellAnchor editAs="absolute">
    <xdr:from>
      <xdr:col>2</xdr:col>
      <xdr:colOff>9525</xdr:colOff>
      <xdr:row>43</xdr:row>
      <xdr:rowOff>152400</xdr:rowOff>
    </xdr:from>
    <xdr:to>
      <xdr:col>17</xdr:col>
      <xdr:colOff>619125</xdr:colOff>
      <xdr:row>61</xdr:row>
      <xdr:rowOff>142875</xdr:rowOff>
    </xdr:to>
    <xdr:graphicFrame macro="">
      <xdr:nvGraphicFramePr>
        <xdr:cNvPr id="305206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16</xdr:col>
      <xdr:colOff>476250</xdr:colOff>
      <xdr:row>58</xdr:row>
      <xdr:rowOff>66675</xdr:rowOff>
    </xdr:from>
    <xdr:ext cx="769907" cy="282130"/>
    <xdr:sp macro="" textlink="">
      <xdr:nvSpPr>
        <xdr:cNvPr id="305216" name="Text Box 64"/>
        <xdr:cNvSpPr txBox="1">
          <a:spLocks noChangeArrowheads="1"/>
        </xdr:cNvSpPr>
      </xdr:nvSpPr>
      <xdr:spPr bwMode="auto">
        <a:xfrm>
          <a:off x="9105900" y="11706225"/>
          <a:ext cx="769907" cy="282130"/>
        </a:xfrm>
        <a:prstGeom prst="rect">
          <a:avLst/>
        </a:prstGeom>
        <a:solidFill>
          <a:srgbClr val="C0C0C0"/>
        </a:solidFill>
        <a:ln w="9525" algn="ctr">
          <a:solidFill>
            <a:srgbClr val="333333"/>
          </a:solidFill>
          <a:miter lim="800000"/>
          <a:headEnd/>
          <a:tailEnd/>
        </a:ln>
        <a:effectLst/>
      </xdr:spPr>
      <xdr:txBody>
        <a:bodyPr wrap="none" lIns="72000" tIns="46800" rIns="54000" bIns="46800" anchor="t" upright="1">
          <a:spAutoFit/>
        </a:bodyPr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Segoe UI" pitchFamily="34" charset="0"/>
              <a:ea typeface="Tahoma"/>
              <a:cs typeface="Segoe UI" pitchFamily="34" charset="0"/>
            </a:rPr>
            <a:t>◄ DÉBIL  </a:t>
          </a:r>
        </a:p>
      </xdr:txBody>
    </xdr:sp>
    <xdr:clientData/>
  </xdr:oneCellAnchor>
  <xdr:oneCellAnchor>
    <xdr:from>
      <xdr:col>3</xdr:col>
      <xdr:colOff>38100</xdr:colOff>
      <xdr:row>46</xdr:row>
      <xdr:rowOff>85725</xdr:rowOff>
    </xdr:from>
    <xdr:ext cx="844927" cy="282130"/>
    <xdr:sp macro="" textlink="">
      <xdr:nvSpPr>
        <xdr:cNvPr id="305217" name="Text Box 65"/>
        <xdr:cNvSpPr txBox="1">
          <a:spLocks noChangeArrowheads="1"/>
        </xdr:cNvSpPr>
      </xdr:nvSpPr>
      <xdr:spPr bwMode="auto">
        <a:xfrm>
          <a:off x="352425" y="9553575"/>
          <a:ext cx="844927" cy="282130"/>
        </a:xfrm>
        <a:prstGeom prst="rect">
          <a:avLst/>
        </a:prstGeom>
        <a:solidFill>
          <a:srgbClr val="FFFF99"/>
        </a:solidFill>
        <a:ln w="9525" algn="ctr">
          <a:solidFill>
            <a:srgbClr val="FF0000"/>
          </a:solidFill>
          <a:miter lim="800000"/>
          <a:headEnd/>
          <a:tailEnd/>
        </a:ln>
        <a:effectLst/>
      </xdr:spPr>
      <xdr:txBody>
        <a:bodyPr wrap="none" lIns="72000" tIns="46800" rIns="54000" bIns="46800" anchor="t" upright="1">
          <a:spAutoFit/>
        </a:bodyPr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FF0000"/>
              </a:solidFill>
              <a:latin typeface="Segoe UI" pitchFamily="34" charset="0"/>
              <a:ea typeface="Tahoma"/>
              <a:cs typeface="Segoe UI" pitchFamily="34" charset="0"/>
            </a:rPr>
            <a:t>FUERTE  ►</a:t>
          </a:r>
        </a:p>
      </xdr:txBody>
    </xdr:sp>
    <xdr:clientData/>
  </xdr:oneCellAnchor>
  <xdr:twoCellAnchor editAs="oneCell">
    <xdr:from>
      <xdr:col>3</xdr:col>
      <xdr:colOff>123825</xdr:colOff>
      <xdr:row>1</xdr:row>
      <xdr:rowOff>76200</xdr:rowOff>
    </xdr:from>
    <xdr:to>
      <xdr:col>4</xdr:col>
      <xdr:colOff>200025</xdr:colOff>
      <xdr:row>1</xdr:row>
      <xdr:rowOff>304800</xdr:rowOff>
    </xdr:to>
    <xdr:pic>
      <xdr:nvPicPr>
        <xdr:cNvPr id="305222" name="Picture 70" descr="iiiii007">
          <a:hlinkClick xmlns:r="http://schemas.openxmlformats.org/officeDocument/2006/relationships" r:id="rId3" tooltip="volve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00150" y="152400"/>
          <a:ext cx="257175" cy="2286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1</xdr:row>
      <xdr:rowOff>57150</xdr:rowOff>
    </xdr:from>
    <xdr:to>
      <xdr:col>3</xdr:col>
      <xdr:colOff>76200</xdr:colOff>
      <xdr:row>1</xdr:row>
      <xdr:rowOff>304800</xdr:rowOff>
    </xdr:to>
    <xdr:pic>
      <xdr:nvPicPr>
        <xdr:cNvPr id="305223" name="Picture 71" descr="iiiii007">
          <a:hlinkClick xmlns:r="http://schemas.openxmlformats.org/officeDocument/2006/relationships" r:id="rId5" tooltip="volver hoja anterio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2900" y="209550"/>
          <a:ext cx="2286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1352550</xdr:colOff>
      <xdr:row>1</xdr:row>
      <xdr:rowOff>57150</xdr:rowOff>
    </xdr:from>
    <xdr:to>
      <xdr:col>14</xdr:col>
      <xdr:colOff>1571625</xdr:colOff>
      <xdr:row>1</xdr:row>
      <xdr:rowOff>304800</xdr:rowOff>
    </xdr:to>
    <xdr:pic>
      <xdr:nvPicPr>
        <xdr:cNvPr id="305224" name="Picture 72" descr="iiiii007">
          <a:hlinkClick xmlns:r="http://schemas.openxmlformats.org/officeDocument/2006/relationships" r:id="rId7" tooltip="PAG. SIGUIEN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24775" y="209550"/>
          <a:ext cx="219075" cy="2476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190500</xdr:colOff>
      <xdr:row>3</xdr:row>
      <xdr:rowOff>219075</xdr:rowOff>
    </xdr:from>
    <xdr:to>
      <xdr:col>19</xdr:col>
      <xdr:colOff>371474</xdr:colOff>
      <xdr:row>10</xdr:row>
      <xdr:rowOff>153473</xdr:rowOff>
    </xdr:to>
    <xdr:pic>
      <xdr:nvPicPr>
        <xdr:cNvPr id="13" name="Picture 43">
          <a:hlinkClick xmlns:r="http://schemas.openxmlformats.org/officeDocument/2006/relationships" r:id="rId9" tooltip="IR A LA WEB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schemeClr val="bg2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8820150" y="819150"/>
          <a:ext cx="1876424" cy="1629848"/>
        </a:xfrm>
        <a:prstGeom prst="rect">
          <a:avLst/>
        </a:prstGeom>
        <a:noFill/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9</xdr:col>
      <xdr:colOff>1724025</xdr:colOff>
      <xdr:row>43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781175"/>
          <a:ext cx="5848350" cy="53435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9</xdr:col>
      <xdr:colOff>1552575</xdr:colOff>
      <xdr:row>76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7448550"/>
          <a:ext cx="5676900" cy="48863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9</xdr:col>
      <xdr:colOff>1552575</xdr:colOff>
      <xdr:row>112</xdr:row>
      <xdr:rowOff>133350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2630150"/>
          <a:ext cx="5676900" cy="5638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9</xdr:col>
      <xdr:colOff>1552575</xdr:colOff>
      <xdr:row>137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8621375"/>
          <a:ext cx="5676900" cy="3695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ton%20M%20Dunyo%20Esteve/Mis%20documentos/e.ditor%20ACTUAL/PRODUCTE/EN%20PROC&#201;S/3%20%20ULTIMA%20REVISI&#211;%20y%20no%20entregats/ROI/FinancialMetricsPro_201_1365764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serGuide"/>
      <sheetName val="CashFlow"/>
      <sheetName val="CumulativeCF"/>
      <sheetName val="Payback"/>
      <sheetName val="ROI"/>
      <sheetName val="NPV"/>
      <sheetName val="Compounding"/>
      <sheetName val="CAGR"/>
      <sheetName val="IRR"/>
      <sheetName val="Breakeven"/>
      <sheetName val="Income"/>
      <sheetName val="Balance"/>
      <sheetName val="FinCashFlow"/>
      <sheetName val="Retained"/>
      <sheetName val="FSAnalysis"/>
      <sheetName val="Liquidity"/>
      <sheetName val="Activity"/>
      <sheetName val="Leverage"/>
      <sheetName val="Profitability"/>
      <sheetName val="Valuation"/>
      <sheetName val="MultiYear"/>
      <sheetName val="Growth"/>
      <sheetName val="DuPont"/>
    </sheetNames>
    <sheetDataSet>
      <sheetData sheetId="0"/>
      <sheetData sheetId="1"/>
      <sheetData sheetId="2">
        <row r="47">
          <cell r="E47">
            <v>1500</v>
          </cell>
          <cell r="F47">
            <v>1612</v>
          </cell>
          <cell r="G47">
            <v>1681</v>
          </cell>
          <cell r="H47">
            <v>1960</v>
          </cell>
          <cell r="I47">
            <v>2111</v>
          </cell>
          <cell r="J47">
            <v>2010</v>
          </cell>
          <cell r="K47">
            <v>2041</v>
          </cell>
          <cell r="L47">
            <v>2173</v>
          </cell>
          <cell r="M47">
            <v>2223</v>
          </cell>
          <cell r="N47">
            <v>2245</v>
          </cell>
        </row>
        <row r="48">
          <cell r="E48">
            <v>-1565</v>
          </cell>
          <cell r="F48">
            <v>-1345</v>
          </cell>
          <cell r="G48">
            <v>-1107</v>
          </cell>
          <cell r="H48">
            <v>-1094</v>
          </cell>
          <cell r="I48">
            <v>-1081</v>
          </cell>
          <cell r="J48">
            <v>-910</v>
          </cell>
          <cell r="K48">
            <v>-890</v>
          </cell>
          <cell r="L48">
            <v>-790</v>
          </cell>
          <cell r="M48">
            <v>-880</v>
          </cell>
          <cell r="N48">
            <v>-840</v>
          </cell>
        </row>
        <row r="90">
          <cell r="E90">
            <v>233</v>
          </cell>
          <cell r="F90">
            <v>268</v>
          </cell>
          <cell r="G90">
            <v>229</v>
          </cell>
          <cell r="H90">
            <v>293</v>
          </cell>
          <cell r="I90">
            <v>321</v>
          </cell>
          <cell r="J90">
            <v>350</v>
          </cell>
          <cell r="K90">
            <v>331</v>
          </cell>
          <cell r="L90">
            <v>523</v>
          </cell>
          <cell r="M90">
            <v>588</v>
          </cell>
          <cell r="N90">
            <v>635</v>
          </cell>
        </row>
        <row r="91">
          <cell r="E91">
            <v>-339</v>
          </cell>
          <cell r="F91">
            <v>-301</v>
          </cell>
          <cell r="G91">
            <v>-115</v>
          </cell>
          <cell r="H91">
            <v>21</v>
          </cell>
          <cell r="I91">
            <v>61</v>
          </cell>
          <cell r="J91">
            <v>50</v>
          </cell>
          <cell r="K91">
            <v>130</v>
          </cell>
          <cell r="L91">
            <v>250</v>
          </cell>
          <cell r="M91">
            <v>180</v>
          </cell>
          <cell r="N91">
            <v>240</v>
          </cell>
        </row>
        <row r="92">
          <cell r="E92">
            <v>-106</v>
          </cell>
          <cell r="F92">
            <v>-33</v>
          </cell>
          <cell r="G92">
            <v>114</v>
          </cell>
          <cell r="H92">
            <v>314</v>
          </cell>
          <cell r="I92">
            <v>382</v>
          </cell>
          <cell r="J92">
            <v>400</v>
          </cell>
          <cell r="K92">
            <v>461</v>
          </cell>
          <cell r="L92">
            <v>773</v>
          </cell>
          <cell r="M92">
            <v>768</v>
          </cell>
          <cell r="N92">
            <v>875</v>
          </cell>
        </row>
      </sheetData>
      <sheetData sheetId="3"/>
      <sheetData sheetId="4">
        <row r="28">
          <cell r="E28">
            <v>-106</v>
          </cell>
          <cell r="F28">
            <v>-33</v>
          </cell>
          <cell r="G28">
            <v>114</v>
          </cell>
          <cell r="H28">
            <v>314</v>
          </cell>
          <cell r="I28">
            <v>382</v>
          </cell>
          <cell r="J28">
            <v>400</v>
          </cell>
          <cell r="K28">
            <v>461</v>
          </cell>
          <cell r="L28">
            <v>773</v>
          </cell>
          <cell r="M28">
            <v>768</v>
          </cell>
          <cell r="N28">
            <v>875</v>
          </cell>
        </row>
        <row r="32">
          <cell r="E32">
            <v>-106</v>
          </cell>
          <cell r="F32">
            <v>-139</v>
          </cell>
          <cell r="G32">
            <v>-25</v>
          </cell>
          <cell r="H32">
            <v>289</v>
          </cell>
          <cell r="I32">
            <v>671</v>
          </cell>
          <cell r="J32">
            <v>1071</v>
          </cell>
          <cell r="K32">
            <v>1532</v>
          </cell>
          <cell r="L32">
            <v>2305</v>
          </cell>
          <cell r="M32">
            <v>3073</v>
          </cell>
          <cell r="N32">
            <v>3948</v>
          </cell>
        </row>
        <row r="58">
          <cell r="M58">
            <v>0.08</v>
          </cell>
        </row>
        <row r="66">
          <cell r="E66">
            <v>-98.148148148148138</v>
          </cell>
          <cell r="F66">
            <v>-28.292181069958847</v>
          </cell>
          <cell r="G66">
            <v>90.496875476299337</v>
          </cell>
          <cell r="H66">
            <v>230.79937377808633</v>
          </cell>
          <cell r="I66">
            <v>259.98278126689365</v>
          </cell>
          <cell r="J66">
            <v>252.06785075324183</v>
          </cell>
          <cell r="K66">
            <v>268.98907221584369</v>
          </cell>
          <cell r="L66">
            <v>417.62784772002726</v>
          </cell>
          <cell r="M66">
            <v>384.19120675696053</v>
          </cell>
          <cell r="N66">
            <v>405.29430207409871</v>
          </cell>
        </row>
        <row r="67">
          <cell r="E67">
            <v>-98.148148148148138</v>
          </cell>
          <cell r="F67">
            <v>-126.44032921810698</v>
          </cell>
          <cell r="G67">
            <v>-35.943453741807645</v>
          </cell>
          <cell r="H67">
            <v>194.85592003627869</v>
          </cell>
          <cell r="I67">
            <v>454.83870130317234</v>
          </cell>
          <cell r="J67">
            <v>706.90655205641417</v>
          </cell>
          <cell r="K67">
            <v>975.89562427225792</v>
          </cell>
          <cell r="L67">
            <v>1393.5234719922851</v>
          </cell>
          <cell r="M67">
            <v>1777.7146787492456</v>
          </cell>
          <cell r="N67">
            <v>2183.0089808233442</v>
          </cell>
        </row>
      </sheetData>
      <sheetData sheetId="5">
        <row r="34">
          <cell r="F34">
            <v>140</v>
          </cell>
        </row>
        <row r="36">
          <cell r="F36">
            <v>100</v>
          </cell>
        </row>
      </sheetData>
      <sheetData sheetId="6">
        <row r="32">
          <cell r="F32">
            <v>0.1</v>
          </cell>
        </row>
        <row r="35">
          <cell r="F35">
            <v>8</v>
          </cell>
        </row>
        <row r="38">
          <cell r="F38">
            <v>1000</v>
          </cell>
        </row>
        <row r="68">
          <cell r="J68">
            <v>0.1</v>
          </cell>
        </row>
        <row r="105">
          <cell r="F105">
            <v>4</v>
          </cell>
        </row>
      </sheetData>
      <sheetData sheetId="7">
        <row r="28">
          <cell r="F28">
            <v>0.06</v>
          </cell>
        </row>
        <row r="31">
          <cell r="F31">
            <v>10</v>
          </cell>
        </row>
        <row r="34">
          <cell r="F34">
            <v>100000</v>
          </cell>
        </row>
        <row r="56">
          <cell r="F56">
            <v>100000</v>
          </cell>
        </row>
        <row r="58">
          <cell r="F58">
            <v>0.06</v>
          </cell>
        </row>
        <row r="75">
          <cell r="F75">
            <v>4</v>
          </cell>
        </row>
        <row r="149">
          <cell r="F149">
            <v>0</v>
          </cell>
        </row>
        <row r="151">
          <cell r="F151">
            <v>1000</v>
          </cell>
        </row>
        <row r="153">
          <cell r="F153">
            <v>0.1</v>
          </cell>
        </row>
        <row r="155">
          <cell r="F155">
            <v>10</v>
          </cell>
        </row>
        <row r="157">
          <cell r="F157">
            <v>0</v>
          </cell>
        </row>
        <row r="198">
          <cell r="F198">
            <v>0.1</v>
          </cell>
        </row>
        <row r="200">
          <cell r="F200">
            <v>4</v>
          </cell>
        </row>
        <row r="202">
          <cell r="F202">
            <v>10</v>
          </cell>
        </row>
      </sheetData>
      <sheetData sheetId="8">
        <row r="25">
          <cell r="F25">
            <v>600</v>
          </cell>
        </row>
        <row r="27">
          <cell r="F27">
            <v>1600</v>
          </cell>
        </row>
        <row r="29">
          <cell r="F29">
            <v>10</v>
          </cell>
        </row>
      </sheetData>
      <sheetData sheetId="9">
        <row r="50">
          <cell r="G50">
            <v>0.2</v>
          </cell>
        </row>
        <row r="83">
          <cell r="G83">
            <v>0.1</v>
          </cell>
        </row>
        <row r="85">
          <cell r="G85">
            <v>0.1</v>
          </cell>
        </row>
      </sheetData>
      <sheetData sheetId="10">
        <row r="145">
          <cell r="H145">
            <v>36000</v>
          </cell>
        </row>
        <row r="147">
          <cell r="H147">
            <v>15</v>
          </cell>
        </row>
        <row r="150">
          <cell r="H150">
            <v>1</v>
          </cell>
          <cell r="I150">
            <v>1500</v>
          </cell>
          <cell r="J150">
            <v>3000</v>
          </cell>
          <cell r="K150">
            <v>4000</v>
          </cell>
          <cell r="L150">
            <v>5000</v>
          </cell>
        </row>
        <row r="151">
          <cell r="H151">
            <v>5</v>
          </cell>
          <cell r="I151">
            <v>10</v>
          </cell>
          <cell r="J151">
            <v>15</v>
          </cell>
          <cell r="K151">
            <v>20</v>
          </cell>
          <cell r="L151">
            <v>25</v>
          </cell>
        </row>
        <row r="153">
          <cell r="H153">
            <v>20</v>
          </cell>
        </row>
        <row r="156">
          <cell r="H156">
            <v>1</v>
          </cell>
          <cell r="I156">
            <v>3000</v>
          </cell>
          <cell r="J156">
            <v>3500</v>
          </cell>
          <cell r="K156">
            <v>4000</v>
          </cell>
          <cell r="L156">
            <v>4500</v>
          </cell>
        </row>
        <row r="157">
          <cell r="H157">
            <v>30</v>
          </cell>
          <cell r="I157">
            <v>28</v>
          </cell>
          <cell r="J157">
            <v>26</v>
          </cell>
          <cell r="K157">
            <v>24</v>
          </cell>
          <cell r="L157">
            <v>22</v>
          </cell>
        </row>
        <row r="159">
          <cell r="H159">
            <v>100</v>
          </cell>
        </row>
        <row r="161">
          <cell r="H161">
            <v>6000</v>
          </cell>
        </row>
        <row r="202">
          <cell r="E202">
            <v>983.33333333333337</v>
          </cell>
        </row>
        <row r="212">
          <cell r="E212">
            <v>100</v>
          </cell>
          <cell r="F212">
            <v>1083.3333333333335</v>
          </cell>
          <cell r="G212">
            <v>2066.666666666667</v>
          </cell>
          <cell r="H212">
            <v>3050</v>
          </cell>
          <cell r="I212">
            <v>4033.3333333333335</v>
          </cell>
          <cell r="J212">
            <v>5016.666666666667</v>
          </cell>
          <cell r="K212">
            <v>6000</v>
          </cell>
        </row>
        <row r="221">
          <cell r="E221">
            <v>1500</v>
          </cell>
          <cell r="F221">
            <v>16250.000000000002</v>
          </cell>
          <cell r="G221">
            <v>31000.000000000004</v>
          </cell>
          <cell r="H221">
            <v>45750</v>
          </cell>
          <cell r="I221">
            <v>60500</v>
          </cell>
          <cell r="J221">
            <v>75250</v>
          </cell>
          <cell r="K221">
            <v>90000</v>
          </cell>
        </row>
        <row r="226">
          <cell r="E226">
            <v>500</v>
          </cell>
          <cell r="F226">
            <v>5416.6666666666679</v>
          </cell>
          <cell r="G226">
            <v>20666.666666666672</v>
          </cell>
          <cell r="H226">
            <v>45750</v>
          </cell>
          <cell r="I226">
            <v>80666.666666666672</v>
          </cell>
          <cell r="J226">
            <v>125416.66666666667</v>
          </cell>
          <cell r="K226">
            <v>150000</v>
          </cell>
        </row>
        <row r="231">
          <cell r="E231">
            <v>38000</v>
          </cell>
          <cell r="F231">
            <v>57666.666666666672</v>
          </cell>
          <cell r="G231">
            <v>87666.666666666672</v>
          </cell>
          <cell r="H231">
            <v>127500</v>
          </cell>
          <cell r="I231">
            <v>177166.66666666669</v>
          </cell>
          <cell r="J231">
            <v>236666.66666666669</v>
          </cell>
          <cell r="K231">
            <v>276000</v>
          </cell>
        </row>
        <row r="235">
          <cell r="E235">
            <v>2000</v>
          </cell>
          <cell r="F235">
            <v>21666.666666666672</v>
          </cell>
          <cell r="G235">
            <v>41333.333333333343</v>
          </cell>
          <cell r="H235">
            <v>61000</v>
          </cell>
          <cell r="I235">
            <v>80666.666666666672</v>
          </cell>
          <cell r="J235">
            <v>100333.33333333334</v>
          </cell>
          <cell r="K235">
            <v>120000</v>
          </cell>
        </row>
        <row r="240">
          <cell r="E240">
            <v>3000</v>
          </cell>
          <cell r="F240">
            <v>32500.000000000004</v>
          </cell>
          <cell r="G240">
            <v>62000.000000000007</v>
          </cell>
          <cell r="H240">
            <v>85400</v>
          </cell>
          <cell r="I240">
            <v>96800</v>
          </cell>
          <cell r="J240">
            <v>110366.66666666667</v>
          </cell>
          <cell r="K240">
            <v>132000</v>
          </cell>
        </row>
        <row r="245">
          <cell r="E245">
            <v>5000</v>
          </cell>
          <cell r="F245">
            <v>54166.666666666672</v>
          </cell>
          <cell r="G245">
            <v>103333.33333333334</v>
          </cell>
          <cell r="H245">
            <v>146400</v>
          </cell>
          <cell r="I245">
            <v>177466.66666666669</v>
          </cell>
          <cell r="J245">
            <v>210700</v>
          </cell>
          <cell r="K245">
            <v>252000</v>
          </cell>
        </row>
        <row r="250">
          <cell r="E250">
            <v>-33000</v>
          </cell>
          <cell r="F250">
            <v>-3500</v>
          </cell>
          <cell r="G250">
            <v>15666.666666666672</v>
          </cell>
          <cell r="H250">
            <v>18900</v>
          </cell>
          <cell r="I250">
            <v>300</v>
          </cell>
          <cell r="J250">
            <v>-25966.666666666686</v>
          </cell>
          <cell r="K250">
            <v>-24000</v>
          </cell>
        </row>
      </sheetData>
      <sheetData sheetId="11">
        <row r="47">
          <cell r="H47" t="str">
            <v>GRANDE COMPANY</v>
          </cell>
        </row>
        <row r="49">
          <cell r="H49" t="str">
            <v>$</v>
          </cell>
        </row>
        <row r="51">
          <cell r="H51">
            <v>1</v>
          </cell>
        </row>
        <row r="53">
          <cell r="H53">
            <v>38352</v>
          </cell>
          <cell r="J53">
            <v>37987</v>
          </cell>
        </row>
        <row r="55">
          <cell r="H55">
            <v>0.46</v>
          </cell>
        </row>
        <row r="57">
          <cell r="H57">
            <v>0.25490196078431371</v>
          </cell>
        </row>
        <row r="59">
          <cell r="H59">
            <v>136860</v>
          </cell>
        </row>
        <row r="61">
          <cell r="H61">
            <v>8300</v>
          </cell>
        </row>
        <row r="71">
          <cell r="J71">
            <v>32983260</v>
          </cell>
        </row>
        <row r="73">
          <cell r="J73">
            <v>22043584</v>
          </cell>
        </row>
        <row r="74">
          <cell r="J74">
            <v>10939676</v>
          </cell>
        </row>
        <row r="80">
          <cell r="H80">
            <v>136860</v>
          </cell>
        </row>
        <row r="84">
          <cell r="H84">
            <v>18248</v>
          </cell>
        </row>
        <row r="86">
          <cell r="I86">
            <v>6021839</v>
          </cell>
        </row>
        <row r="91">
          <cell r="H91">
            <v>32846</v>
          </cell>
        </row>
        <row r="92">
          <cell r="H92">
            <v>9124</v>
          </cell>
        </row>
        <row r="93">
          <cell r="H93">
            <v>0</v>
          </cell>
        </row>
        <row r="97">
          <cell r="I97">
            <v>1788302</v>
          </cell>
        </row>
        <row r="98">
          <cell r="J98">
            <v>7810141</v>
          </cell>
        </row>
        <row r="100">
          <cell r="J100">
            <v>3129535</v>
          </cell>
        </row>
        <row r="103">
          <cell r="I103">
            <v>118612</v>
          </cell>
        </row>
        <row r="104">
          <cell r="I104">
            <v>510944</v>
          </cell>
        </row>
        <row r="106">
          <cell r="J106">
            <v>2737203</v>
          </cell>
        </row>
        <row r="107">
          <cell r="J107">
            <v>1259113.3800000001</v>
          </cell>
        </row>
        <row r="109">
          <cell r="J109">
            <v>1478089.6199999999</v>
          </cell>
        </row>
        <row r="112">
          <cell r="H112">
            <v>510944</v>
          </cell>
        </row>
        <row r="114">
          <cell r="I114">
            <v>465324</v>
          </cell>
        </row>
        <row r="115">
          <cell r="I115">
            <v>118611.99999999999</v>
          </cell>
        </row>
        <row r="116">
          <cell r="J116">
            <v>346712</v>
          </cell>
        </row>
        <row r="118">
          <cell r="J118">
            <v>1824801.6199999999</v>
          </cell>
        </row>
        <row r="124">
          <cell r="J124">
            <v>13.091492181791612</v>
          </cell>
        </row>
      </sheetData>
      <sheetData sheetId="12">
        <row r="55">
          <cell r="I55">
            <v>1368600</v>
          </cell>
        </row>
        <row r="56">
          <cell r="I56">
            <v>364960</v>
          </cell>
        </row>
        <row r="59">
          <cell r="I59">
            <v>3832080</v>
          </cell>
        </row>
        <row r="60">
          <cell r="I60">
            <v>20000</v>
          </cell>
        </row>
        <row r="66">
          <cell r="I66">
            <v>13786363</v>
          </cell>
        </row>
        <row r="67">
          <cell r="I67">
            <v>36496</v>
          </cell>
        </row>
        <row r="68">
          <cell r="J68">
            <v>19408499</v>
          </cell>
        </row>
        <row r="75">
          <cell r="J75">
            <v>1459839</v>
          </cell>
        </row>
        <row r="87">
          <cell r="J87">
            <v>930648</v>
          </cell>
        </row>
        <row r="96">
          <cell r="J96">
            <v>208014</v>
          </cell>
        </row>
        <row r="98">
          <cell r="J98">
            <v>68000</v>
          </cell>
        </row>
        <row r="100">
          <cell r="J100">
            <v>22075000</v>
          </cell>
        </row>
        <row r="113">
          <cell r="J113">
            <v>3464400</v>
          </cell>
        </row>
        <row r="118">
          <cell r="J118">
            <v>5474400</v>
          </cell>
        </row>
        <row r="120">
          <cell r="J120">
            <v>8938800</v>
          </cell>
        </row>
        <row r="128">
          <cell r="I128">
            <v>9438468</v>
          </cell>
        </row>
        <row r="130">
          <cell r="I130">
            <v>3697731.62</v>
          </cell>
        </row>
        <row r="132">
          <cell r="J132">
            <v>13136199.620000001</v>
          </cell>
        </row>
        <row r="134">
          <cell r="J134">
            <v>22074999.620000001</v>
          </cell>
        </row>
      </sheetData>
      <sheetData sheetId="13">
        <row r="72">
          <cell r="K72">
            <v>3391391.620000001</v>
          </cell>
        </row>
        <row r="77">
          <cell r="J77">
            <v>-33100</v>
          </cell>
        </row>
        <row r="78">
          <cell r="J78">
            <v>-101250</v>
          </cell>
        </row>
        <row r="87">
          <cell r="K87">
            <v>-1210982</v>
          </cell>
        </row>
        <row r="89">
          <cell r="K89">
            <v>2180409.620000001</v>
          </cell>
        </row>
      </sheetData>
      <sheetData sheetId="14">
        <row r="45">
          <cell r="I45">
            <v>3697731.62</v>
          </cell>
        </row>
      </sheetData>
      <sheetData sheetId="15"/>
      <sheetData sheetId="16"/>
      <sheetData sheetId="17">
        <row r="42">
          <cell r="H42">
            <v>275</v>
          </cell>
        </row>
        <row r="87">
          <cell r="J87">
            <v>2.3924555011354336</v>
          </cell>
        </row>
        <row r="175">
          <cell r="J175">
            <v>90365.095890410958</v>
          </cell>
        </row>
      </sheetData>
      <sheetData sheetId="18"/>
      <sheetData sheetId="19"/>
      <sheetData sheetId="20">
        <row r="46">
          <cell r="H46">
            <v>103.75</v>
          </cell>
        </row>
        <row r="87">
          <cell r="K87">
            <v>282200</v>
          </cell>
        </row>
        <row r="90">
          <cell r="K90">
            <v>9960</v>
          </cell>
        </row>
        <row r="92">
          <cell r="L92">
            <v>292160</v>
          </cell>
        </row>
        <row r="94">
          <cell r="L94">
            <v>12844039.620000001</v>
          </cell>
        </row>
        <row r="97">
          <cell r="L97">
            <v>35.200000000000003</v>
          </cell>
        </row>
        <row r="98">
          <cell r="L98">
            <v>93.848017097764142</v>
          </cell>
        </row>
      </sheetData>
      <sheetData sheetId="21">
        <row r="46">
          <cell r="H46" t="str">
            <v>MAJESTIC COMPANY</v>
          </cell>
        </row>
        <row r="48">
          <cell r="H48" t="str">
            <v>$</v>
          </cell>
        </row>
        <row r="50">
          <cell r="H50">
            <v>1000</v>
          </cell>
        </row>
        <row r="52">
          <cell r="H52">
            <v>38352</v>
          </cell>
          <cell r="J52">
            <v>37987</v>
          </cell>
        </row>
        <row r="60">
          <cell r="H60">
            <v>0.35</v>
          </cell>
          <cell r="I60">
            <v>0.35</v>
          </cell>
          <cell r="J60">
            <v>0.35</v>
          </cell>
          <cell r="K60">
            <v>0.36</v>
          </cell>
          <cell r="L60">
            <v>0.36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2">
          <cell r="H62">
            <v>0.3</v>
          </cell>
          <cell r="I62">
            <v>0.3</v>
          </cell>
          <cell r="J62">
            <v>0.3</v>
          </cell>
          <cell r="K62">
            <v>0.3</v>
          </cell>
          <cell r="L62">
            <v>0.3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4">
          <cell r="H64">
            <v>255000</v>
          </cell>
          <cell r="I64">
            <v>249312</v>
          </cell>
          <cell r="J64">
            <v>230182</v>
          </cell>
          <cell r="K64">
            <v>210067</v>
          </cell>
          <cell r="L64">
            <v>193456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6">
          <cell r="H66">
            <v>52385</v>
          </cell>
          <cell r="I66">
            <v>43825</v>
          </cell>
          <cell r="J66">
            <v>39812</v>
          </cell>
          <cell r="K66">
            <v>28435</v>
          </cell>
          <cell r="L66">
            <v>22843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8">
          <cell r="H68">
            <v>9019</v>
          </cell>
          <cell r="I68">
            <v>8991</v>
          </cell>
          <cell r="J68">
            <v>8855</v>
          </cell>
          <cell r="K68">
            <v>8430</v>
          </cell>
          <cell r="L68">
            <v>8172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77">
          <cell r="H77">
            <v>4624274</v>
          </cell>
          <cell r="I77">
            <v>4090970</v>
          </cell>
          <cell r="J77">
            <v>3406786</v>
          </cell>
          <cell r="K77">
            <v>2906365</v>
          </cell>
          <cell r="L77">
            <v>2452939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H78">
            <v>2958708</v>
          </cell>
          <cell r="I78">
            <v>2673129</v>
          </cell>
          <cell r="J78">
            <v>2253815</v>
          </cell>
          <cell r="K78">
            <v>1942591</v>
          </cell>
          <cell r="L78">
            <v>1617253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H79">
            <v>1665566</v>
          </cell>
          <cell r="I79">
            <v>1417841</v>
          </cell>
          <cell r="J79">
            <v>1152971</v>
          </cell>
          <cell r="K79">
            <v>963774</v>
          </cell>
          <cell r="L79">
            <v>835686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2">
          <cell r="H82">
            <v>410505</v>
          </cell>
          <cell r="I82">
            <v>383619</v>
          </cell>
          <cell r="J82">
            <v>331045</v>
          </cell>
          <cell r="K82">
            <v>291588</v>
          </cell>
          <cell r="L82">
            <v>256620.6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H83">
            <v>273670</v>
          </cell>
          <cell r="I83">
            <v>255746.4</v>
          </cell>
          <cell r="J83">
            <v>220697</v>
          </cell>
          <cell r="K83">
            <v>194392</v>
          </cell>
          <cell r="L83">
            <v>171080.4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H84">
            <v>684175</v>
          </cell>
          <cell r="I84">
            <v>639365.4</v>
          </cell>
          <cell r="J84">
            <v>551742</v>
          </cell>
          <cell r="K84">
            <v>485980</v>
          </cell>
          <cell r="L84">
            <v>427701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6">
          <cell r="H86">
            <v>981391</v>
          </cell>
          <cell r="I86">
            <v>778475.6</v>
          </cell>
          <cell r="J86">
            <v>601229</v>
          </cell>
          <cell r="K86">
            <v>477794</v>
          </cell>
          <cell r="L86">
            <v>407985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9">
          <cell r="H89">
            <v>279459</v>
          </cell>
          <cell r="I89">
            <v>211500</v>
          </cell>
          <cell r="J89">
            <v>181545</v>
          </cell>
          <cell r="K89">
            <v>140135</v>
          </cell>
          <cell r="L89">
            <v>132741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H90">
            <v>111586</v>
          </cell>
          <cell r="I90">
            <v>107273</v>
          </cell>
          <cell r="J90">
            <v>120272</v>
          </cell>
          <cell r="K90">
            <v>102957</v>
          </cell>
          <cell r="L90">
            <v>105056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H91">
            <v>167873</v>
          </cell>
          <cell r="I91">
            <v>104227</v>
          </cell>
          <cell r="J91">
            <v>61273</v>
          </cell>
          <cell r="K91">
            <v>37178</v>
          </cell>
          <cell r="L91">
            <v>27685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H92">
            <v>1149264</v>
          </cell>
          <cell r="I92">
            <v>882702.6</v>
          </cell>
          <cell r="J92">
            <v>662502</v>
          </cell>
          <cell r="K92">
            <v>514972</v>
          </cell>
          <cell r="L92">
            <v>435670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H93">
            <v>402242.39999999997</v>
          </cell>
          <cell r="I93">
            <v>308945.90999999997</v>
          </cell>
          <cell r="J93">
            <v>231875.69999999998</v>
          </cell>
          <cell r="K93">
            <v>185389.91999999998</v>
          </cell>
          <cell r="L93">
            <v>156841.19999999998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5">
          <cell r="H95">
            <v>747021.60000000009</v>
          </cell>
          <cell r="I95">
            <v>573756.68999999994</v>
          </cell>
          <cell r="J95">
            <v>430626.30000000005</v>
          </cell>
          <cell r="K95">
            <v>329582.08000000002</v>
          </cell>
          <cell r="L95">
            <v>278828.80000000005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8">
          <cell r="H98">
            <v>23088</v>
          </cell>
          <cell r="I98">
            <v>16541</v>
          </cell>
          <cell r="J98">
            <v>17478</v>
          </cell>
          <cell r="K98">
            <v>24932</v>
          </cell>
          <cell r="L98">
            <v>13267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H99">
            <v>6317</v>
          </cell>
          <cell r="I99">
            <v>13416</v>
          </cell>
          <cell r="J99">
            <v>6524</v>
          </cell>
          <cell r="K99">
            <v>6017</v>
          </cell>
          <cell r="L99">
            <v>3294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H100">
            <v>16771</v>
          </cell>
          <cell r="I100">
            <v>3125</v>
          </cell>
          <cell r="J100">
            <v>10954</v>
          </cell>
          <cell r="K100">
            <v>18915</v>
          </cell>
          <cell r="L100">
            <v>9973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H101">
            <v>5031.3</v>
          </cell>
          <cell r="I101">
            <v>937.5</v>
          </cell>
          <cell r="J101">
            <v>3286.2</v>
          </cell>
          <cell r="K101">
            <v>5674.5</v>
          </cell>
          <cell r="L101">
            <v>2991.9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H102">
            <v>11739.7</v>
          </cell>
          <cell r="I102">
            <v>2187.5</v>
          </cell>
          <cell r="J102">
            <v>7667.8</v>
          </cell>
          <cell r="K102">
            <v>13240.5</v>
          </cell>
          <cell r="L102">
            <v>6981.1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4">
          <cell r="H104">
            <v>758761.3</v>
          </cell>
          <cell r="I104">
            <v>575944.18999999994</v>
          </cell>
          <cell r="J104">
            <v>438294.10000000003</v>
          </cell>
          <cell r="K104">
            <v>342822.58</v>
          </cell>
          <cell r="L104">
            <v>285809.90000000002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10">
          <cell r="H110">
            <v>2.9755345098039223</v>
          </cell>
          <cell r="I110">
            <v>2.3101342494544985</v>
          </cell>
          <cell r="J110">
            <v>1.9041197834756847</v>
          </cell>
          <cell r="K110">
            <v>1.6319678007492848</v>
          </cell>
          <cell r="L110">
            <v>1.4773896906790176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21">
          <cell r="H121">
            <v>812449</v>
          </cell>
          <cell r="I121">
            <v>420928</v>
          </cell>
          <cell r="J121">
            <v>439438</v>
          </cell>
          <cell r="K121">
            <v>419736</v>
          </cell>
          <cell r="L121">
            <v>183415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H122">
            <v>510211</v>
          </cell>
          <cell r="I122">
            <v>514800</v>
          </cell>
          <cell r="J122">
            <v>196011</v>
          </cell>
          <cell r="K122">
            <v>134529</v>
          </cell>
          <cell r="L122">
            <v>101329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H123">
            <v>128416</v>
          </cell>
          <cell r="I123">
            <v>146694</v>
          </cell>
          <cell r="J123">
            <v>118843</v>
          </cell>
          <cell r="K123">
            <v>98311</v>
          </cell>
          <cell r="L123">
            <v>101708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</row>
        <row r="124">
          <cell r="H124">
            <v>1001990</v>
          </cell>
          <cell r="I124">
            <v>824771</v>
          </cell>
          <cell r="J124">
            <v>656421</v>
          </cell>
          <cell r="K124">
            <v>530859</v>
          </cell>
          <cell r="L124">
            <v>440951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H125">
            <v>207821</v>
          </cell>
          <cell r="I125">
            <v>218156</v>
          </cell>
          <cell r="J125">
            <v>181115</v>
          </cell>
          <cell r="K125">
            <v>191931</v>
          </cell>
          <cell r="L125">
            <v>168616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H126">
            <v>94345</v>
          </cell>
          <cell r="I126">
            <v>88237</v>
          </cell>
          <cell r="J126">
            <v>73436</v>
          </cell>
          <cell r="K126">
            <v>56427</v>
          </cell>
          <cell r="L126">
            <v>54304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H127">
            <v>2755232</v>
          </cell>
          <cell r="I127">
            <v>2213586</v>
          </cell>
          <cell r="J127">
            <v>1665264</v>
          </cell>
          <cell r="K127">
            <v>1431793</v>
          </cell>
          <cell r="L127">
            <v>1050323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30">
          <cell r="H130">
            <v>151020</v>
          </cell>
          <cell r="I130">
            <v>121931</v>
          </cell>
          <cell r="J130">
            <v>111552</v>
          </cell>
          <cell r="K130">
            <v>23712</v>
          </cell>
          <cell r="L130">
            <v>34852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H133">
            <v>735859</v>
          </cell>
          <cell r="I133">
            <v>382809</v>
          </cell>
          <cell r="J133">
            <v>379323</v>
          </cell>
          <cell r="K133">
            <v>234091</v>
          </cell>
          <cell r="L133">
            <v>354888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7">
          <cell r="H137">
            <v>2291185</v>
          </cell>
          <cell r="I137">
            <v>1906256</v>
          </cell>
          <cell r="J137">
            <v>1863215</v>
          </cell>
          <cell r="K137">
            <v>1783261</v>
          </cell>
          <cell r="L137">
            <v>1523641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H138">
            <v>1144875</v>
          </cell>
          <cell r="I138">
            <v>1058327</v>
          </cell>
          <cell r="J138">
            <v>1021435</v>
          </cell>
          <cell r="K138">
            <v>954821</v>
          </cell>
          <cell r="L138">
            <v>823415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H139">
            <v>1146310</v>
          </cell>
          <cell r="I139">
            <v>847929</v>
          </cell>
          <cell r="J139">
            <v>841780</v>
          </cell>
          <cell r="K139">
            <v>828440</v>
          </cell>
          <cell r="L139">
            <v>700226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2">
          <cell r="H142">
            <v>103678</v>
          </cell>
          <cell r="I142">
            <v>99930</v>
          </cell>
          <cell r="J142">
            <v>75229</v>
          </cell>
          <cell r="K142">
            <v>54331</v>
          </cell>
          <cell r="L142">
            <v>55408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4">
          <cell r="H144">
            <v>358114</v>
          </cell>
          <cell r="I144">
            <v>135296</v>
          </cell>
          <cell r="J144">
            <v>132365</v>
          </cell>
          <cell r="K144">
            <v>96603</v>
          </cell>
          <cell r="L144">
            <v>61046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6">
          <cell r="H146">
            <v>5250213</v>
          </cell>
          <cell r="I146">
            <v>3801481</v>
          </cell>
          <cell r="J146">
            <v>3205513</v>
          </cell>
          <cell r="K146">
            <v>2668970</v>
          </cell>
          <cell r="L146">
            <v>2256743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51">
          <cell r="H151">
            <v>203902</v>
          </cell>
          <cell r="I151">
            <v>202977</v>
          </cell>
          <cell r="J151">
            <v>200439</v>
          </cell>
          <cell r="K151">
            <v>199352</v>
          </cell>
          <cell r="L151">
            <v>192321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H152">
            <v>32910</v>
          </cell>
          <cell r="I152">
            <v>30644</v>
          </cell>
          <cell r="J152">
            <v>43419</v>
          </cell>
          <cell r="K152">
            <v>23944</v>
          </cell>
          <cell r="L152">
            <v>64921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H153">
            <v>324305</v>
          </cell>
          <cell r="I153">
            <v>180494</v>
          </cell>
          <cell r="J153">
            <v>199020</v>
          </cell>
          <cell r="K153">
            <v>198436</v>
          </cell>
          <cell r="L153">
            <v>198314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H154">
            <v>107566</v>
          </cell>
          <cell r="I154">
            <v>182579</v>
          </cell>
          <cell r="J154">
            <v>341116</v>
          </cell>
          <cell r="K154">
            <v>327821</v>
          </cell>
          <cell r="L154">
            <v>358902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</row>
        <row r="156">
          <cell r="H156">
            <v>102483</v>
          </cell>
          <cell r="I156">
            <v>102931</v>
          </cell>
          <cell r="J156">
            <v>93127</v>
          </cell>
          <cell r="K156">
            <v>93219</v>
          </cell>
          <cell r="L156">
            <v>89210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H157">
            <v>46120</v>
          </cell>
          <cell r="I157">
            <v>41029</v>
          </cell>
          <cell r="J157">
            <v>39023</v>
          </cell>
          <cell r="K157">
            <v>36921</v>
          </cell>
          <cell r="L157">
            <v>52482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8">
          <cell r="H158">
            <v>817286</v>
          </cell>
          <cell r="I158">
            <v>740654</v>
          </cell>
          <cell r="J158">
            <v>916144</v>
          </cell>
          <cell r="K158">
            <v>879693</v>
          </cell>
          <cell r="L158">
            <v>956150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</row>
        <row r="161">
          <cell r="H161">
            <v>370000</v>
          </cell>
          <cell r="I161">
            <v>180983</v>
          </cell>
          <cell r="J161">
            <v>201995</v>
          </cell>
          <cell r="K161">
            <v>290820</v>
          </cell>
          <cell r="L161">
            <v>295023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H162">
            <v>432901</v>
          </cell>
          <cell r="I162">
            <v>264120</v>
          </cell>
          <cell r="J162">
            <v>262419</v>
          </cell>
          <cell r="K162">
            <v>251367</v>
          </cell>
          <cell r="L162">
            <v>299567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H163">
            <v>802901</v>
          </cell>
          <cell r="I163">
            <v>445103</v>
          </cell>
          <cell r="J163">
            <v>464414</v>
          </cell>
          <cell r="K163">
            <v>542187</v>
          </cell>
          <cell r="L163">
            <v>594590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</row>
        <row r="165">
          <cell r="H165">
            <v>1620187</v>
          </cell>
          <cell r="I165">
            <v>1185757</v>
          </cell>
          <cell r="J165">
            <v>1380558</v>
          </cell>
          <cell r="K165">
            <v>1421880</v>
          </cell>
          <cell r="L165">
            <v>1550740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70">
          <cell r="H170">
            <v>25030</v>
          </cell>
          <cell r="I170">
            <v>23910</v>
          </cell>
          <cell r="J170">
            <v>20100</v>
          </cell>
          <cell r="K170">
            <v>39924</v>
          </cell>
          <cell r="L170">
            <v>19321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H171">
            <v>102732</v>
          </cell>
          <cell r="I171">
            <v>102711</v>
          </cell>
          <cell r="J171">
            <v>102932</v>
          </cell>
          <cell r="K171">
            <v>102732</v>
          </cell>
          <cell r="L171">
            <v>102510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</row>
        <row r="173">
          <cell r="H173">
            <v>127762</v>
          </cell>
          <cell r="I173">
            <v>126621</v>
          </cell>
          <cell r="J173">
            <v>123032</v>
          </cell>
          <cell r="K173">
            <v>142656</v>
          </cell>
          <cell r="L173">
            <v>121831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</row>
        <row r="175">
          <cell r="H175">
            <v>2543644.0700000003</v>
          </cell>
          <cell r="I175">
            <v>1784882.77</v>
          </cell>
          <cell r="J175">
            <v>1208938.58</v>
          </cell>
          <cell r="K175">
            <v>770644.47999999998</v>
          </cell>
          <cell r="L175">
            <v>427821.9</v>
          </cell>
          <cell r="M175">
            <v>142012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7">
          <cell r="H177">
            <v>2671406.0700000003</v>
          </cell>
          <cell r="I177">
            <v>1911503.77</v>
          </cell>
          <cell r="J177">
            <v>1331970.58</v>
          </cell>
          <cell r="K177">
            <v>913300.47999999998</v>
          </cell>
          <cell r="L177">
            <v>549652.9</v>
          </cell>
          <cell r="M177">
            <v>142012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84">
          <cell r="J184">
            <v>1999</v>
          </cell>
        </row>
        <row r="185">
          <cell r="J185">
            <v>142012</v>
          </cell>
        </row>
        <row r="197">
          <cell r="H197">
            <v>2543644.0700000003</v>
          </cell>
          <cell r="I197">
            <v>1784882.77</v>
          </cell>
          <cell r="J197">
            <v>1208938.58</v>
          </cell>
          <cell r="K197">
            <v>770644.47999999998</v>
          </cell>
          <cell r="L197">
            <v>427821.9</v>
          </cell>
          <cell r="M197">
            <v>142012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213"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21"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6"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0"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</row>
        <row r="245"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7"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</sheetData>
      <sheetData sheetId="22">
        <row r="24">
          <cell r="I24">
            <v>5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0000" tIns="82800" rIns="90000" bIns="46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0000" tIns="82800" rIns="90000" bIns="46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venmas.com/venmas/marketing_profesional/estudio_merc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AV86"/>
  <sheetViews>
    <sheetView showGridLines="0" showRowColHeaders="0" showZeros="0" tabSelected="1" zoomScale="75" zoomScaleNormal="75" workbookViewId="0">
      <pane xSplit="48" ySplit="86" topLeftCell="AW87" activePane="bottomRight" state="frozen"/>
      <selection pane="topRight" activeCell="AX1" sqref="AX1"/>
      <selection pane="bottomLeft" activeCell="A93" sqref="A93"/>
      <selection pane="bottomRight"/>
    </sheetView>
  </sheetViews>
  <sheetFormatPr baseColWidth="10" defaultRowHeight="12.75" x14ac:dyDescent="0.2"/>
  <cols>
    <col min="1" max="1" width="11.42578125" hidden="1" customWidth="1"/>
    <col min="2" max="2" width="7.7109375" style="19" customWidth="1"/>
    <col min="3" max="3" width="4.7109375" customWidth="1"/>
    <col min="4" max="4" width="1.7109375" customWidth="1"/>
    <col min="5" max="5" width="3.140625" customWidth="1"/>
    <col min="6" max="6" width="32.5703125" customWidth="1"/>
    <col min="7" max="13" width="10.7109375" customWidth="1"/>
    <col min="14" max="14" width="12.85546875" customWidth="1"/>
    <col min="15" max="15" width="10.7109375" customWidth="1"/>
    <col min="16" max="16" width="10.85546875" customWidth="1"/>
    <col min="17" max="17" width="2.28515625" customWidth="1"/>
    <col min="18" max="18" width="4.7109375" customWidth="1"/>
    <col min="19" max="19" width="9.42578125" style="19" customWidth="1"/>
    <col min="20" max="47" width="11.42578125" style="19"/>
  </cols>
  <sheetData>
    <row r="1" spans="1:48" s="19" customFormat="1" ht="24.95" customHeight="1" x14ac:dyDescent="0.2">
      <c r="A1" s="68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69"/>
    </row>
    <row r="2" spans="1:48" ht="20.100000000000001" customHeight="1" x14ac:dyDescent="0.25">
      <c r="A2" s="68"/>
      <c r="B2" s="20"/>
      <c r="C2" s="262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4"/>
      <c r="S2" s="74"/>
      <c r="T2" s="20"/>
      <c r="U2" s="20"/>
      <c r="V2" s="20"/>
      <c r="W2" s="20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8"/>
    </row>
    <row r="3" spans="1:48" ht="35.1" customHeight="1" x14ac:dyDescent="0.25">
      <c r="A3" s="68"/>
      <c r="B3" s="20"/>
      <c r="C3" s="265"/>
      <c r="D3" s="297" t="s">
        <v>46</v>
      </c>
      <c r="E3" s="298"/>
      <c r="F3" s="298"/>
      <c r="G3" s="298"/>
      <c r="H3" s="298"/>
      <c r="I3" s="298"/>
      <c r="J3" s="298"/>
      <c r="K3" s="298"/>
      <c r="L3" s="298"/>
      <c r="M3" s="64"/>
      <c r="N3" s="65"/>
      <c r="O3" s="66" t="s">
        <v>42</v>
      </c>
      <c r="P3" s="64"/>
      <c r="Q3" s="67"/>
      <c r="R3" s="266"/>
      <c r="S3" s="74"/>
      <c r="T3" s="20"/>
      <c r="U3" s="20"/>
      <c r="V3" s="20"/>
      <c r="W3" s="20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8"/>
    </row>
    <row r="4" spans="1:48" ht="14.25" x14ac:dyDescent="0.25">
      <c r="A4" s="68"/>
      <c r="B4" s="20"/>
      <c r="C4" s="265"/>
      <c r="D4" s="76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80"/>
      <c r="R4" s="266"/>
      <c r="S4" s="74"/>
      <c r="T4" s="20"/>
      <c r="U4" s="20"/>
      <c r="V4" s="20"/>
      <c r="W4" s="20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8"/>
    </row>
    <row r="5" spans="1:48" ht="20.25" x14ac:dyDescent="0.35">
      <c r="A5" s="68"/>
      <c r="B5" s="20"/>
      <c r="C5" s="265"/>
      <c r="D5" s="78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81"/>
      <c r="R5" s="266"/>
      <c r="S5" s="74"/>
      <c r="T5" s="20"/>
      <c r="U5" s="20"/>
      <c r="V5" s="20"/>
      <c r="W5" s="20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8"/>
    </row>
    <row r="6" spans="1:48" ht="20.25" x14ac:dyDescent="0.35">
      <c r="A6" s="68"/>
      <c r="B6" s="20"/>
      <c r="C6" s="265"/>
      <c r="D6" s="78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81"/>
      <c r="R6" s="266"/>
      <c r="S6" s="74"/>
      <c r="T6" s="20"/>
      <c r="U6" s="20"/>
      <c r="V6" s="20"/>
      <c r="W6" s="20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8"/>
    </row>
    <row r="7" spans="1:48" ht="20.25" x14ac:dyDescent="0.35">
      <c r="A7" s="68"/>
      <c r="B7" s="20"/>
      <c r="C7" s="265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1"/>
      <c r="R7" s="266"/>
      <c r="S7" s="74"/>
      <c r="T7" s="20"/>
      <c r="U7" s="20"/>
      <c r="V7" s="20"/>
      <c r="W7" s="20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8"/>
    </row>
    <row r="8" spans="1:48" ht="20.25" x14ac:dyDescent="0.35">
      <c r="A8" s="68"/>
      <c r="B8" s="20"/>
      <c r="C8" s="265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1"/>
      <c r="R8" s="266"/>
      <c r="S8" s="74"/>
      <c r="T8" s="20"/>
      <c r="U8" s="20"/>
      <c r="V8" s="20"/>
      <c r="W8" s="20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8"/>
    </row>
    <row r="9" spans="1:48" ht="20.25" x14ac:dyDescent="0.35">
      <c r="A9" s="68"/>
      <c r="B9" s="20"/>
      <c r="C9" s="265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1"/>
      <c r="R9" s="266"/>
      <c r="S9" s="74"/>
      <c r="T9" s="20"/>
      <c r="U9" s="20"/>
      <c r="V9" s="20"/>
      <c r="W9" s="20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8"/>
    </row>
    <row r="10" spans="1:48" ht="20.25" x14ac:dyDescent="0.35">
      <c r="A10" s="68"/>
      <c r="B10" s="20"/>
      <c r="C10" s="265"/>
      <c r="D10" s="78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1"/>
      <c r="R10" s="266"/>
      <c r="S10" s="74"/>
      <c r="T10" s="20"/>
      <c r="U10" s="20"/>
      <c r="V10" s="20"/>
      <c r="W10" s="20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8"/>
    </row>
    <row r="11" spans="1:48" ht="20.25" x14ac:dyDescent="0.35">
      <c r="A11" s="68"/>
      <c r="B11" s="20"/>
      <c r="C11" s="265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1"/>
      <c r="R11" s="266"/>
      <c r="S11" s="74"/>
      <c r="T11" s="20"/>
      <c r="U11" s="20"/>
      <c r="V11" s="20"/>
      <c r="W11" s="20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8"/>
    </row>
    <row r="12" spans="1:48" ht="20.100000000000001" customHeight="1" x14ac:dyDescent="0.3">
      <c r="A12" s="68"/>
      <c r="B12" s="20"/>
      <c r="C12" s="265"/>
      <c r="D12" s="294" t="s">
        <v>0</v>
      </c>
      <c r="E12" s="295"/>
      <c r="F12" s="295"/>
      <c r="G12" s="296"/>
      <c r="H12" s="82"/>
      <c r="I12" s="267"/>
      <c r="J12" s="267"/>
      <c r="K12" s="267"/>
      <c r="L12" s="82"/>
      <c r="M12" s="82"/>
      <c r="N12" s="82"/>
      <c r="O12" s="82"/>
      <c r="P12" s="82"/>
      <c r="Q12" s="81"/>
      <c r="R12" s="266"/>
      <c r="S12" s="74"/>
      <c r="T12" s="20"/>
      <c r="U12" s="20"/>
      <c r="V12" s="20"/>
      <c r="W12" s="20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8"/>
    </row>
    <row r="13" spans="1:48" ht="16.5" x14ac:dyDescent="0.3">
      <c r="A13" s="68"/>
      <c r="B13" s="20"/>
      <c r="C13" s="265"/>
      <c r="D13" s="78"/>
      <c r="E13" s="213"/>
      <c r="F13" s="213"/>
      <c r="G13" s="213"/>
      <c r="H13" s="82"/>
      <c r="I13" s="267"/>
      <c r="J13" s="267"/>
      <c r="K13" s="267"/>
      <c r="L13" s="82"/>
      <c r="M13" s="82"/>
      <c r="N13" s="82"/>
      <c r="O13" s="82"/>
      <c r="P13" s="82"/>
      <c r="Q13" s="81"/>
      <c r="R13" s="266"/>
      <c r="S13" s="74"/>
      <c r="T13" s="20"/>
      <c r="U13" s="20"/>
      <c r="V13" s="20"/>
      <c r="W13" s="20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8"/>
    </row>
    <row r="14" spans="1:48" ht="17.25" x14ac:dyDescent="0.3">
      <c r="A14" s="68"/>
      <c r="B14" s="20"/>
      <c r="C14" s="265"/>
      <c r="D14" s="78"/>
      <c r="E14" s="268" t="s">
        <v>43</v>
      </c>
      <c r="F14" s="213"/>
      <c r="G14" s="213"/>
      <c r="H14" s="82"/>
      <c r="I14" s="267"/>
      <c r="J14" s="267"/>
      <c r="K14" s="267"/>
      <c r="L14" s="82"/>
      <c r="M14" s="82"/>
      <c r="N14" s="82"/>
      <c r="O14" s="82"/>
      <c r="P14" s="82"/>
      <c r="Q14" s="81"/>
      <c r="R14" s="266"/>
      <c r="S14" s="74"/>
      <c r="T14" s="20"/>
      <c r="U14" s="20"/>
      <c r="V14" s="20"/>
      <c r="W14" s="20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8"/>
    </row>
    <row r="15" spans="1:48" ht="17.25" x14ac:dyDescent="0.3">
      <c r="A15" s="68"/>
      <c r="B15" s="20"/>
      <c r="C15" s="265"/>
      <c r="D15" s="78"/>
      <c r="E15" s="268" t="s">
        <v>41</v>
      </c>
      <c r="F15" s="213"/>
      <c r="G15" s="213"/>
      <c r="H15" s="82"/>
      <c r="I15" s="267"/>
      <c r="J15" s="267"/>
      <c r="K15" s="267"/>
      <c r="L15" s="82"/>
      <c r="M15" s="82"/>
      <c r="N15" s="82"/>
      <c r="O15" s="82"/>
      <c r="P15" s="82"/>
      <c r="Q15" s="81"/>
      <c r="R15" s="266"/>
      <c r="S15" s="74"/>
      <c r="T15" s="20"/>
      <c r="U15" s="20"/>
      <c r="V15" s="20"/>
      <c r="W15" s="20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8"/>
    </row>
    <row r="16" spans="1:48" ht="17.25" x14ac:dyDescent="0.3">
      <c r="A16" s="68"/>
      <c r="B16" s="20"/>
      <c r="C16" s="265"/>
      <c r="D16" s="78"/>
      <c r="E16" s="268" t="s">
        <v>44</v>
      </c>
      <c r="F16" s="213"/>
      <c r="G16" s="213"/>
      <c r="H16" s="82"/>
      <c r="I16" s="267"/>
      <c r="J16" s="267"/>
      <c r="K16" s="267"/>
      <c r="L16" s="82"/>
      <c r="M16" s="82"/>
      <c r="N16" s="82"/>
      <c r="O16" s="82"/>
      <c r="P16" s="82"/>
      <c r="Q16" s="81"/>
      <c r="R16" s="266"/>
      <c r="S16" s="74"/>
      <c r="T16" s="20"/>
      <c r="U16" s="20"/>
      <c r="V16" s="20"/>
      <c r="W16" s="20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8"/>
    </row>
    <row r="17" spans="1:48" ht="17.25" x14ac:dyDescent="0.3">
      <c r="A17" s="68"/>
      <c r="B17" s="20"/>
      <c r="C17" s="265"/>
      <c r="D17" s="78"/>
      <c r="E17" s="269"/>
      <c r="F17" s="213"/>
      <c r="G17" s="213"/>
      <c r="H17" s="82"/>
      <c r="I17" s="267"/>
      <c r="J17" s="267"/>
      <c r="K17" s="267"/>
      <c r="L17" s="82"/>
      <c r="M17" s="82"/>
      <c r="N17" s="82"/>
      <c r="O17" s="82"/>
      <c r="P17" s="82"/>
      <c r="Q17" s="81"/>
      <c r="R17" s="266"/>
      <c r="S17" s="74"/>
      <c r="T17" s="20"/>
      <c r="U17" s="20"/>
      <c r="V17" s="20"/>
      <c r="W17" s="20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8"/>
    </row>
    <row r="18" spans="1:48" ht="17.25" x14ac:dyDescent="0.3">
      <c r="A18" s="68"/>
      <c r="B18" s="20"/>
      <c r="C18" s="265"/>
      <c r="D18" s="78"/>
      <c r="E18" s="270" t="s">
        <v>45</v>
      </c>
      <c r="F18" s="213"/>
      <c r="G18" s="213"/>
      <c r="H18" s="82"/>
      <c r="I18" s="267"/>
      <c r="J18" s="267"/>
      <c r="K18" s="267"/>
      <c r="L18" s="82"/>
      <c r="M18" s="82"/>
      <c r="N18" s="82"/>
      <c r="O18" s="82"/>
      <c r="P18" s="82"/>
      <c r="Q18" s="81"/>
      <c r="R18" s="266"/>
      <c r="S18" s="74"/>
      <c r="T18" s="20"/>
      <c r="U18" s="20"/>
      <c r="V18" s="20"/>
      <c r="W18" s="20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8"/>
    </row>
    <row r="19" spans="1:48" ht="20.25" x14ac:dyDescent="0.25">
      <c r="A19" s="68"/>
      <c r="B19" s="20"/>
      <c r="C19" s="265"/>
      <c r="D19" s="85"/>
      <c r="E19" s="271"/>
      <c r="F19" s="272"/>
      <c r="G19" s="273"/>
      <c r="H19" s="274"/>
      <c r="I19" s="274"/>
      <c r="J19" s="274"/>
      <c r="K19" s="274"/>
      <c r="L19" s="274"/>
      <c r="M19" s="274"/>
      <c r="N19" s="274"/>
      <c r="O19" s="274"/>
      <c r="P19" s="274"/>
      <c r="Q19" s="275"/>
      <c r="R19" s="266"/>
      <c r="S19" s="74"/>
      <c r="T19" s="20"/>
      <c r="U19" s="20"/>
      <c r="V19" s="20"/>
      <c r="W19" s="20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8"/>
    </row>
    <row r="20" spans="1:48" ht="9.9499999999999993" customHeight="1" x14ac:dyDescent="0.25">
      <c r="A20" s="68"/>
      <c r="B20" s="50"/>
      <c r="C20" s="265"/>
      <c r="D20" s="276"/>
      <c r="E20" s="277"/>
      <c r="F20" s="278"/>
      <c r="G20" s="279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66"/>
      <c r="S20" s="74"/>
      <c r="T20" s="20"/>
      <c r="U20" s="20"/>
      <c r="V20" s="20"/>
      <c r="W20" s="20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8"/>
    </row>
    <row r="21" spans="1:48" ht="14.1" customHeight="1" x14ac:dyDescent="0.25">
      <c r="A21" s="68"/>
      <c r="B21" s="50"/>
      <c r="C21" s="265"/>
      <c r="D21" s="276"/>
      <c r="E21" s="277"/>
      <c r="F21" s="278"/>
      <c r="G21" s="279"/>
      <c r="H21" s="276"/>
      <c r="I21" s="276"/>
      <c r="J21" s="276"/>
      <c r="K21" s="276"/>
      <c r="L21" s="276"/>
      <c r="M21" s="276"/>
      <c r="N21" s="288" t="s">
        <v>50</v>
      </c>
      <c r="O21" s="289"/>
      <c r="P21" s="289"/>
      <c r="Q21" s="290"/>
      <c r="R21" s="266"/>
      <c r="S21" s="74"/>
      <c r="T21" s="20"/>
      <c r="U21" s="20"/>
      <c r="V21" s="20"/>
      <c r="W21" s="20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8"/>
    </row>
    <row r="22" spans="1:48" ht="14.1" customHeight="1" x14ac:dyDescent="0.25">
      <c r="A22" s="68"/>
      <c r="B22" s="50"/>
      <c r="C22" s="280"/>
      <c r="D22" s="280"/>
      <c r="E22" s="281"/>
      <c r="F22" s="282"/>
      <c r="G22" s="283"/>
      <c r="H22" s="280"/>
      <c r="I22" s="280"/>
      <c r="J22" s="280"/>
      <c r="K22" s="280"/>
      <c r="L22" s="280"/>
      <c r="M22" s="280"/>
      <c r="N22" s="291"/>
      <c r="O22" s="292"/>
      <c r="P22" s="292"/>
      <c r="Q22" s="293"/>
      <c r="R22" s="280"/>
      <c r="S22" s="74"/>
      <c r="T22" s="20"/>
      <c r="U22" s="20"/>
      <c r="V22" s="20"/>
      <c r="W22" s="20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8"/>
    </row>
    <row r="23" spans="1:48" s="19" customFormat="1" ht="27" customHeight="1" x14ac:dyDescent="0.25">
      <c r="A23" s="68"/>
      <c r="B23" s="20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20"/>
      <c r="U23" s="20"/>
      <c r="V23" s="20"/>
      <c r="W23" s="20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69"/>
    </row>
    <row r="24" spans="1:48" s="19" customFormat="1" x14ac:dyDescent="0.2">
      <c r="A24" s="68"/>
      <c r="B24" s="20"/>
      <c r="C24" s="20"/>
      <c r="D24" s="20"/>
      <c r="E24" s="20"/>
      <c r="F24" s="20"/>
      <c r="G24" s="20"/>
      <c r="H24" s="284"/>
      <c r="I24" s="284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69"/>
    </row>
    <row r="25" spans="1:48" s="19" customFormat="1" x14ac:dyDescent="0.2">
      <c r="A25" s="68"/>
      <c r="B25" s="20"/>
      <c r="C25" s="20"/>
      <c r="D25" s="20"/>
      <c r="E25" s="20"/>
      <c r="F25" s="284"/>
      <c r="G25" s="284"/>
      <c r="H25" s="284"/>
      <c r="I25" s="284"/>
      <c r="J25" s="285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69"/>
    </row>
    <row r="26" spans="1:48" s="19" customFormat="1" x14ac:dyDescent="0.2">
      <c r="A26" s="68"/>
      <c r="B26" s="20"/>
      <c r="C26" s="20"/>
      <c r="D26" s="20"/>
      <c r="E26" s="20"/>
      <c r="F26" s="286"/>
      <c r="G26" s="286"/>
      <c r="H26" s="286"/>
      <c r="I26" s="50"/>
      <c r="J26" s="50"/>
      <c r="K26" s="5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69"/>
    </row>
    <row r="27" spans="1:48" s="19" customFormat="1" x14ac:dyDescent="0.2">
      <c r="A27" s="68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69"/>
    </row>
    <row r="28" spans="1:48" s="19" customFormat="1" x14ac:dyDescent="0.2">
      <c r="A28" s="6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69"/>
    </row>
    <row r="29" spans="1:48" s="19" customFormat="1" x14ac:dyDescent="0.2">
      <c r="A29" s="68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69"/>
    </row>
    <row r="30" spans="1:48" s="19" customFormat="1" x14ac:dyDescent="0.2">
      <c r="A30" s="6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69"/>
    </row>
    <row r="31" spans="1:48" s="19" customFormat="1" x14ac:dyDescent="0.2">
      <c r="A31" s="6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69"/>
    </row>
    <row r="32" spans="1:48" s="19" customFormat="1" x14ac:dyDescent="0.2">
      <c r="A32" s="6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69"/>
    </row>
    <row r="33" spans="1:48" s="19" customFormat="1" x14ac:dyDescent="0.2">
      <c r="A33" s="6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69"/>
    </row>
    <row r="34" spans="1:48" s="19" customFormat="1" x14ac:dyDescent="0.2">
      <c r="A34" s="6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69"/>
    </row>
    <row r="35" spans="1:48" s="19" customFormat="1" x14ac:dyDescent="0.2">
      <c r="A35" s="68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69"/>
    </row>
    <row r="36" spans="1:48" s="19" customFormat="1" x14ac:dyDescent="0.2">
      <c r="A36" s="68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69"/>
    </row>
    <row r="37" spans="1:48" s="19" customFormat="1" x14ac:dyDescent="0.2">
      <c r="A37" s="68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69"/>
    </row>
    <row r="38" spans="1:48" s="19" customFormat="1" x14ac:dyDescent="0.2">
      <c r="A38" s="68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69"/>
    </row>
    <row r="39" spans="1:48" s="19" customFormat="1" x14ac:dyDescent="0.2">
      <c r="A39" s="68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69"/>
    </row>
    <row r="40" spans="1:48" s="19" customFormat="1" x14ac:dyDescent="0.2">
      <c r="A40" s="68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69"/>
    </row>
    <row r="41" spans="1:48" s="19" customFormat="1" x14ac:dyDescent="0.2">
      <c r="A41" s="68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69"/>
    </row>
    <row r="42" spans="1:48" s="19" customFormat="1" x14ac:dyDescent="0.2">
      <c r="A42" s="68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69"/>
    </row>
    <row r="43" spans="1:48" s="19" customFormat="1" x14ac:dyDescent="0.2">
      <c r="A43" s="68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69"/>
    </row>
    <row r="44" spans="1:48" s="19" customFormat="1" x14ac:dyDescent="0.2">
      <c r="A44" s="68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69"/>
    </row>
    <row r="45" spans="1:48" s="19" customFormat="1" x14ac:dyDescent="0.2">
      <c r="A45" s="68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69"/>
    </row>
    <row r="46" spans="1:48" s="19" customFormat="1" x14ac:dyDescent="0.2">
      <c r="A46" s="68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69"/>
    </row>
    <row r="47" spans="1:48" s="19" customFormat="1" x14ac:dyDescent="0.2">
      <c r="A47" s="68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69"/>
    </row>
    <row r="48" spans="1:48" s="19" customFormat="1" x14ac:dyDescent="0.2">
      <c r="A48" s="68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69"/>
    </row>
    <row r="49" spans="1:48" s="19" customFormat="1" x14ac:dyDescent="0.2">
      <c r="A49" s="68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69"/>
    </row>
    <row r="50" spans="1:48" s="19" customFormat="1" x14ac:dyDescent="0.2">
      <c r="A50" s="68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69"/>
    </row>
    <row r="51" spans="1:48" s="19" customFormat="1" x14ac:dyDescent="0.2">
      <c r="A51" s="68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69"/>
    </row>
    <row r="52" spans="1:48" s="19" customFormat="1" x14ac:dyDescent="0.2">
      <c r="A52" s="68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69"/>
    </row>
    <row r="53" spans="1:48" s="19" customFormat="1" x14ac:dyDescent="0.2">
      <c r="A53" s="68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69"/>
    </row>
    <row r="54" spans="1:48" s="19" customFormat="1" x14ac:dyDescent="0.2">
      <c r="A54" s="68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69"/>
    </row>
    <row r="55" spans="1:48" s="19" customFormat="1" x14ac:dyDescent="0.2">
      <c r="A55" s="68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69"/>
    </row>
    <row r="56" spans="1:48" s="19" customFormat="1" x14ac:dyDescent="0.2">
      <c r="A56" s="68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69"/>
    </row>
    <row r="57" spans="1:48" s="19" customFormat="1" x14ac:dyDescent="0.2">
      <c r="A57" s="68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69"/>
    </row>
    <row r="58" spans="1:48" s="19" customFormat="1" x14ac:dyDescent="0.2">
      <c r="A58" s="68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69"/>
    </row>
    <row r="59" spans="1:48" s="19" customFormat="1" x14ac:dyDescent="0.2">
      <c r="A59" s="68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69"/>
    </row>
    <row r="60" spans="1:48" s="19" customFormat="1" x14ac:dyDescent="0.2">
      <c r="A60" s="68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69"/>
    </row>
    <row r="61" spans="1:48" s="19" customFormat="1" x14ac:dyDescent="0.2">
      <c r="A61" s="68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69"/>
    </row>
    <row r="62" spans="1:48" s="19" customFormat="1" x14ac:dyDescent="0.2">
      <c r="A62" s="68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69"/>
    </row>
    <row r="63" spans="1:48" s="19" customFormat="1" x14ac:dyDescent="0.2">
      <c r="A63" s="68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69"/>
    </row>
    <row r="64" spans="1:48" s="19" customFormat="1" x14ac:dyDescent="0.2">
      <c r="A64" s="68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69"/>
    </row>
    <row r="65" spans="1:48" s="19" customFormat="1" x14ac:dyDescent="0.2">
      <c r="A65" s="68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69"/>
    </row>
    <row r="66" spans="1:48" s="19" customFormat="1" x14ac:dyDescent="0.2">
      <c r="A66" s="68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69"/>
    </row>
    <row r="67" spans="1:48" s="19" customFormat="1" x14ac:dyDescent="0.2">
      <c r="A67" s="68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69"/>
    </row>
    <row r="68" spans="1:48" s="19" customFormat="1" x14ac:dyDescent="0.2">
      <c r="A68" s="68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69"/>
    </row>
    <row r="69" spans="1:48" s="19" customFormat="1" x14ac:dyDescent="0.2">
      <c r="A69" s="68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69"/>
    </row>
    <row r="70" spans="1:48" s="19" customFormat="1" x14ac:dyDescent="0.2">
      <c r="A70" s="68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69"/>
    </row>
    <row r="71" spans="1:48" s="19" customFormat="1" x14ac:dyDescent="0.2">
      <c r="A71" s="68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69"/>
    </row>
    <row r="72" spans="1:48" s="19" customFormat="1" x14ac:dyDescent="0.2">
      <c r="A72" s="68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69"/>
    </row>
    <row r="73" spans="1:48" s="19" customFormat="1" x14ac:dyDescent="0.2">
      <c r="A73" s="68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69"/>
    </row>
    <row r="74" spans="1:48" s="19" customFormat="1" x14ac:dyDescent="0.2">
      <c r="A74" s="68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69"/>
    </row>
    <row r="75" spans="1:48" s="19" customFormat="1" x14ac:dyDescent="0.2">
      <c r="A75" s="68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69"/>
    </row>
    <row r="76" spans="1:48" s="19" customFormat="1" x14ac:dyDescent="0.2">
      <c r="A76" s="68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69"/>
    </row>
    <row r="77" spans="1:48" s="19" customFormat="1" x14ac:dyDescent="0.2">
      <c r="A77" s="68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69"/>
    </row>
    <row r="78" spans="1:48" s="19" customFormat="1" x14ac:dyDescent="0.2">
      <c r="A78" s="68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69"/>
    </row>
    <row r="79" spans="1:48" s="19" customFormat="1" x14ac:dyDescent="0.2">
      <c r="A79" s="68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69"/>
    </row>
    <row r="80" spans="1:48" s="19" customFormat="1" x14ac:dyDescent="0.2">
      <c r="A80" s="68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69"/>
    </row>
    <row r="81" spans="1:48" s="19" customFormat="1" x14ac:dyDescent="0.2">
      <c r="A81" s="68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69"/>
    </row>
    <row r="82" spans="1:48" s="19" customFormat="1" x14ac:dyDescent="0.2">
      <c r="A82" s="68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69"/>
    </row>
    <row r="83" spans="1:48" s="19" customFormat="1" x14ac:dyDescent="0.2">
      <c r="A83" s="68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69"/>
    </row>
    <row r="84" spans="1:48" s="19" customFormat="1" x14ac:dyDescent="0.2">
      <c r="A84" s="68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69"/>
    </row>
    <row r="85" spans="1:48" s="19" customFormat="1" x14ac:dyDescent="0.2">
      <c r="A85" s="68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69"/>
    </row>
    <row r="86" spans="1:48" x14ac:dyDescent="0.2">
      <c r="A86" s="2"/>
      <c r="B86" s="75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59"/>
    </row>
  </sheetData>
  <sheetProtection password="A00D" sheet="1" objects="1" scenarios="1" selectLockedCells="1"/>
  <mergeCells count="3">
    <mergeCell ref="N21:Q22"/>
    <mergeCell ref="D12:G12"/>
    <mergeCell ref="D3:L3"/>
  </mergeCells>
  <phoneticPr fontId="2" type="noConversion"/>
  <hyperlinks>
    <hyperlink ref="N21:P21" location="DATOS!A1" tooltip="IR hoja DATOS" display="Comenzar      ►"/>
    <hyperlink ref="N21:Q22" location="'1'!A1" tooltip="IR hoja DATOS" display="Comenzar"/>
  </hyperlinks>
  <printOptions horizontalCentered="1" verticalCentered="1"/>
  <pageMargins left="0.78740157480314965" right="0.78740157480314965" top="0.98425196850393704" bottom="0.98425196850393704" header="0" footer="0"/>
  <pageSetup paperSize="9" scale="74" orientation="landscape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>
    <tabColor indexed="12"/>
    <pageSetUpPr fitToPage="1"/>
  </sheetPr>
  <dimension ref="A1:BI186"/>
  <sheetViews>
    <sheetView showGridLines="0" showRowColHeaders="0" showZeros="0" showOutlineSymbols="0" topLeftCell="B1" zoomScaleNormal="100" workbookViewId="0">
      <pane xSplit="15" ySplit="2" topLeftCell="Q3" activePane="bottomRight" state="frozen"/>
      <selection activeCell="B1" sqref="B1"/>
      <selection pane="topRight" activeCell="Q1" sqref="Q1"/>
      <selection pane="bottomLeft" activeCell="B3" sqref="B3"/>
      <selection pane="bottomRight" activeCell="A3" sqref="A3:A50"/>
    </sheetView>
  </sheetViews>
  <sheetFormatPr baseColWidth="10" defaultRowHeight="12.75" x14ac:dyDescent="0.2"/>
  <cols>
    <col min="1" max="1" width="4.140625" style="4" hidden="1" customWidth="1"/>
    <col min="2" max="2" width="2.7109375" style="20" customWidth="1"/>
    <col min="3" max="3" width="3" style="4" customWidth="1"/>
    <col min="4" max="4" width="3.7109375" style="4" customWidth="1"/>
    <col min="5" max="5" width="9.28515625" style="4" customWidth="1"/>
    <col min="6" max="6" width="4.28515625" style="4" customWidth="1"/>
    <col min="7" max="7" width="20.85546875" style="4" customWidth="1"/>
    <col min="8" max="9" width="11.7109375" style="4" customWidth="1"/>
    <col min="10" max="10" width="12.7109375" style="4" customWidth="1"/>
    <col min="11" max="11" width="7.42578125" style="4" customWidth="1"/>
    <col min="12" max="12" width="2.28515625" style="4" customWidth="1"/>
    <col min="13" max="13" width="11.7109375" style="4" customWidth="1"/>
    <col min="14" max="14" width="4.140625" style="4" customWidth="1"/>
    <col min="15" max="15" width="5.5703125" style="4" customWidth="1"/>
    <col min="16" max="16" width="2.85546875" style="4" customWidth="1"/>
    <col min="17" max="17" width="1.7109375" style="4" customWidth="1"/>
    <col min="18" max="18" width="24.7109375" style="4" customWidth="1"/>
    <col min="19" max="19" width="1.7109375" style="4" customWidth="1"/>
    <col min="20" max="20" width="11.85546875" style="4" customWidth="1"/>
    <col min="21" max="21" width="15.7109375" style="4" customWidth="1"/>
    <col min="22" max="23" width="11.85546875" style="4" customWidth="1"/>
    <col min="24" max="24" width="1.7109375" style="4" customWidth="1"/>
    <col min="25" max="38" width="11.42578125" style="4"/>
  </cols>
  <sheetData>
    <row r="1" spans="1:61" s="19" customFormat="1" ht="6" customHeight="1" x14ac:dyDescent="0.25">
      <c r="A1" s="20"/>
      <c r="B1" s="5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</row>
    <row r="2" spans="1:61" ht="27" customHeight="1" x14ac:dyDescent="0.2">
      <c r="A2" s="3"/>
      <c r="C2" s="111"/>
      <c r="D2" s="299"/>
      <c r="E2" s="299"/>
      <c r="F2" s="299"/>
      <c r="G2" s="112"/>
      <c r="H2" s="113"/>
      <c r="I2" s="155" t="s">
        <v>51</v>
      </c>
      <c r="J2" s="112"/>
      <c r="K2" s="112"/>
      <c r="L2" s="112"/>
      <c r="M2" s="112"/>
      <c r="N2" s="114"/>
      <c r="O2" s="114"/>
      <c r="P2" s="115"/>
      <c r="Q2" s="116"/>
      <c r="R2" s="117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108"/>
      <c r="AN2" s="108"/>
      <c r="AO2" s="108"/>
      <c r="AP2" s="108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19"/>
      <c r="BI2" s="19"/>
    </row>
    <row r="3" spans="1:61" ht="14.25" x14ac:dyDescent="0.25">
      <c r="A3" s="7"/>
      <c r="B3" s="68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73"/>
      <c r="R3" s="73"/>
      <c r="S3" s="72"/>
      <c r="T3" s="72"/>
      <c r="U3" s="72"/>
      <c r="V3" s="72"/>
      <c r="W3" s="72"/>
      <c r="X3" s="72"/>
      <c r="Y3" s="72"/>
      <c r="Z3" s="72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109"/>
      <c r="AN3" s="109"/>
      <c r="AO3" s="109"/>
      <c r="AP3" s="108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19"/>
      <c r="BI3" s="19"/>
    </row>
    <row r="4" spans="1:61" ht="14.25" x14ac:dyDescent="0.25">
      <c r="A4" s="7"/>
      <c r="B4" s="68"/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73"/>
      <c r="R4" s="73"/>
      <c r="S4" s="72"/>
      <c r="T4" s="72"/>
      <c r="U4" s="72"/>
      <c r="V4" s="72"/>
      <c r="W4" s="72"/>
      <c r="X4" s="72"/>
      <c r="Y4" s="72"/>
      <c r="Z4" s="72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109"/>
      <c r="AN4" s="109"/>
      <c r="AO4" s="109"/>
      <c r="AP4" s="108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19"/>
      <c r="BI4" s="19"/>
    </row>
    <row r="5" spans="1:61" ht="16.5" customHeight="1" x14ac:dyDescent="0.25">
      <c r="A5" s="7"/>
      <c r="B5" s="68"/>
      <c r="C5" s="124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71"/>
      <c r="R5" s="73"/>
      <c r="S5" s="72"/>
      <c r="T5" s="72"/>
      <c r="U5" s="72"/>
      <c r="V5" s="72"/>
      <c r="W5" s="72"/>
      <c r="X5" s="72"/>
      <c r="Y5" s="72"/>
      <c r="Z5" s="72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109"/>
      <c r="AN5" s="109"/>
      <c r="AO5" s="109"/>
      <c r="AP5" s="108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19"/>
      <c r="BI5" s="19"/>
    </row>
    <row r="6" spans="1:61" ht="7.5" customHeight="1" x14ac:dyDescent="0.25">
      <c r="A6" s="6"/>
      <c r="B6" s="72"/>
      <c r="C6" s="156"/>
      <c r="D6" s="157"/>
      <c r="E6" s="157"/>
      <c r="F6" s="77"/>
      <c r="G6" s="157"/>
      <c r="H6" s="157"/>
      <c r="I6" s="157"/>
      <c r="J6" s="157"/>
      <c r="K6" s="157"/>
      <c r="L6" s="158"/>
      <c r="M6" s="158"/>
      <c r="N6" s="158"/>
      <c r="O6" s="158"/>
      <c r="P6" s="158"/>
      <c r="Q6" s="158"/>
      <c r="R6" s="158"/>
      <c r="S6" s="105"/>
      <c r="T6" s="103"/>
      <c r="U6" s="103"/>
      <c r="V6" s="103"/>
      <c r="W6" s="103"/>
      <c r="X6" s="72"/>
      <c r="Y6" s="72"/>
      <c r="Z6" s="72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108"/>
      <c r="AN6" s="108"/>
      <c r="AO6" s="108"/>
      <c r="AP6" s="108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</row>
    <row r="7" spans="1:61" ht="18" customHeight="1" x14ac:dyDescent="0.25">
      <c r="A7" s="60"/>
      <c r="B7" s="87"/>
      <c r="C7" s="125">
        <v>1</v>
      </c>
      <c r="D7" s="300" t="s">
        <v>26</v>
      </c>
      <c r="E7" s="300"/>
      <c r="F7" s="300"/>
      <c r="G7" s="300"/>
      <c r="H7" s="300"/>
      <c r="I7" s="301"/>
      <c r="J7" s="159"/>
      <c r="K7" s="82"/>
      <c r="L7" s="160"/>
      <c r="M7" s="160"/>
      <c r="N7" s="160"/>
      <c r="O7" s="160"/>
      <c r="P7" s="160"/>
      <c r="Q7" s="160"/>
      <c r="R7" s="160"/>
      <c r="S7" s="105"/>
      <c r="T7" s="103"/>
      <c r="U7" s="103"/>
      <c r="V7" s="103"/>
      <c r="W7" s="103"/>
      <c r="X7" s="72"/>
      <c r="Y7" s="72"/>
      <c r="Z7" s="72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108"/>
      <c r="AN7" s="108"/>
      <c r="AO7" s="108"/>
      <c r="AP7" s="108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</row>
    <row r="8" spans="1:61" ht="7.5" customHeight="1" x14ac:dyDescent="0.25">
      <c r="A8" s="6"/>
      <c r="B8" s="72"/>
      <c r="C8" s="162"/>
      <c r="D8" s="163"/>
      <c r="E8" s="160"/>
      <c r="F8" s="122"/>
      <c r="G8" s="160"/>
      <c r="H8" s="82"/>
      <c r="I8" s="82"/>
      <c r="J8" s="82"/>
      <c r="K8" s="82"/>
      <c r="L8" s="160"/>
      <c r="M8" s="160"/>
      <c r="N8" s="160"/>
      <c r="O8" s="160"/>
      <c r="P8" s="160"/>
      <c r="Q8" s="160"/>
      <c r="R8" s="160"/>
      <c r="S8" s="105"/>
      <c r="T8" s="103"/>
      <c r="U8" s="103"/>
      <c r="V8" s="103"/>
      <c r="W8" s="103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108"/>
      <c r="AN8" s="108"/>
      <c r="AO8" s="108"/>
      <c r="AP8" s="108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</row>
    <row r="9" spans="1:61" ht="17.25" x14ac:dyDescent="0.25">
      <c r="A9" s="6"/>
      <c r="B9" s="72"/>
      <c r="C9" s="164"/>
      <c r="D9" s="160"/>
      <c r="E9" s="160"/>
      <c r="F9" s="122"/>
      <c r="G9" s="160"/>
      <c r="H9" s="126" t="s">
        <v>28</v>
      </c>
      <c r="I9" s="127" t="s">
        <v>25</v>
      </c>
      <c r="J9" s="82"/>
      <c r="K9" s="82"/>
      <c r="L9" s="160"/>
      <c r="M9" s="160"/>
      <c r="N9" s="160"/>
      <c r="O9" s="160"/>
      <c r="P9" s="160"/>
      <c r="Q9" s="160"/>
      <c r="R9" s="160"/>
      <c r="S9" s="105"/>
      <c r="T9" s="103"/>
      <c r="U9" s="103"/>
      <c r="V9" s="103"/>
      <c r="W9" s="103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108"/>
      <c r="AN9" s="108"/>
      <c r="AO9" s="108"/>
      <c r="AP9" s="108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</row>
    <row r="10" spans="1:61" ht="15" customHeight="1" x14ac:dyDescent="0.25">
      <c r="A10" s="6"/>
      <c r="B10" s="72"/>
      <c r="C10" s="164"/>
      <c r="D10" s="160"/>
      <c r="E10" s="160"/>
      <c r="F10" s="122"/>
      <c r="G10" s="160"/>
      <c r="H10" s="128" t="s">
        <v>27</v>
      </c>
      <c r="I10" s="129" t="s">
        <v>27</v>
      </c>
      <c r="J10" s="82"/>
      <c r="K10" s="82"/>
      <c r="L10" s="160"/>
      <c r="M10" s="160"/>
      <c r="N10" s="160"/>
      <c r="O10" s="160"/>
      <c r="P10" s="160"/>
      <c r="Q10" s="160"/>
      <c r="R10" s="160"/>
      <c r="S10" s="105"/>
      <c r="T10" s="103"/>
      <c r="U10" s="103"/>
      <c r="V10" s="103"/>
      <c r="W10" s="103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108"/>
      <c r="AN10" s="108"/>
      <c r="AO10" s="108"/>
      <c r="AP10" s="108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</row>
    <row r="11" spans="1:61" ht="17.25" x14ac:dyDescent="0.25">
      <c r="A11" s="6"/>
      <c r="B11" s="72"/>
      <c r="C11" s="164"/>
      <c r="D11" s="130">
        <v>1</v>
      </c>
      <c r="E11" s="316" t="s">
        <v>1</v>
      </c>
      <c r="F11" s="316"/>
      <c r="G11" s="317"/>
      <c r="H11" s="131">
        <v>10</v>
      </c>
      <c r="I11" s="132">
        <v>8</v>
      </c>
      <c r="J11" s="82"/>
      <c r="K11" s="82"/>
      <c r="L11" s="160"/>
      <c r="M11" s="160"/>
      <c r="N11" s="160"/>
      <c r="O11" s="160"/>
      <c r="P11" s="160"/>
      <c r="Q11" s="160"/>
      <c r="R11" s="160"/>
      <c r="S11" s="105"/>
      <c r="T11" s="103"/>
      <c r="U11" s="103"/>
      <c r="V11" s="103"/>
      <c r="W11" s="103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108"/>
      <c r="AN11" s="108"/>
      <c r="AO11" s="108"/>
      <c r="AP11" s="108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</row>
    <row r="12" spans="1:61" ht="17.25" x14ac:dyDescent="0.25">
      <c r="A12" s="6"/>
      <c r="B12" s="72"/>
      <c r="C12" s="164"/>
      <c r="D12" s="133">
        <v>2</v>
      </c>
      <c r="E12" s="310" t="s">
        <v>4</v>
      </c>
      <c r="F12" s="310"/>
      <c r="G12" s="311"/>
      <c r="H12" s="134">
        <v>8</v>
      </c>
      <c r="I12" s="135">
        <v>10</v>
      </c>
      <c r="J12" s="82"/>
      <c r="K12" s="82"/>
      <c r="L12" s="160"/>
      <c r="M12" s="160"/>
      <c r="N12" s="160"/>
      <c r="O12" s="160"/>
      <c r="P12" s="160"/>
      <c r="Q12" s="160"/>
      <c r="R12" s="160"/>
      <c r="S12" s="105"/>
      <c r="T12" s="103"/>
      <c r="U12" s="103"/>
      <c r="V12" s="103"/>
      <c r="W12" s="103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108"/>
      <c r="AN12" s="108"/>
      <c r="AO12" s="108"/>
      <c r="AP12" s="108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</row>
    <row r="13" spans="1:61" ht="17.25" x14ac:dyDescent="0.25">
      <c r="A13" s="6"/>
      <c r="B13" s="72"/>
      <c r="C13" s="164"/>
      <c r="D13" s="133">
        <v>3</v>
      </c>
      <c r="E13" s="310" t="s">
        <v>2</v>
      </c>
      <c r="F13" s="310"/>
      <c r="G13" s="311"/>
      <c r="H13" s="134">
        <v>8</v>
      </c>
      <c r="I13" s="135">
        <v>9</v>
      </c>
      <c r="J13" s="82"/>
      <c r="K13" s="82"/>
      <c r="L13" s="160"/>
      <c r="M13" s="160"/>
      <c r="N13" s="160"/>
      <c r="O13" s="160"/>
      <c r="P13" s="160"/>
      <c r="Q13" s="160"/>
      <c r="R13" s="160"/>
      <c r="S13" s="105"/>
      <c r="T13" s="103"/>
      <c r="U13" s="103"/>
      <c r="V13" s="103"/>
      <c r="W13" s="103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108"/>
      <c r="AN13" s="108"/>
      <c r="AO13" s="108"/>
      <c r="AP13" s="108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</row>
    <row r="14" spans="1:61" ht="17.25" x14ac:dyDescent="0.25">
      <c r="A14" s="6"/>
      <c r="B14" s="72"/>
      <c r="C14" s="164"/>
      <c r="D14" s="133">
        <v>4</v>
      </c>
      <c r="E14" s="310" t="s">
        <v>14</v>
      </c>
      <c r="F14" s="310"/>
      <c r="G14" s="311"/>
      <c r="H14" s="134">
        <v>8</v>
      </c>
      <c r="I14" s="135">
        <v>6</v>
      </c>
      <c r="J14" s="82"/>
      <c r="K14" s="82"/>
      <c r="L14" s="160"/>
      <c r="M14" s="160"/>
      <c r="N14" s="160"/>
      <c r="O14" s="160"/>
      <c r="P14" s="160"/>
      <c r="Q14" s="160"/>
      <c r="R14" s="160"/>
      <c r="S14" s="105"/>
      <c r="T14" s="103"/>
      <c r="U14" s="103"/>
      <c r="V14" s="103"/>
      <c r="W14" s="103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108"/>
      <c r="AN14" s="108"/>
      <c r="AO14" s="108"/>
      <c r="AP14" s="108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</row>
    <row r="15" spans="1:61" ht="17.25" x14ac:dyDescent="0.25">
      <c r="A15" s="6"/>
      <c r="B15" s="72"/>
      <c r="C15" s="164"/>
      <c r="D15" s="136">
        <v>5</v>
      </c>
      <c r="E15" s="312" t="s">
        <v>30</v>
      </c>
      <c r="F15" s="312"/>
      <c r="G15" s="313"/>
      <c r="H15" s="137">
        <v>8</v>
      </c>
      <c r="I15" s="138">
        <v>5</v>
      </c>
      <c r="J15" s="82"/>
      <c r="K15" s="82"/>
      <c r="L15" s="160"/>
      <c r="M15" s="160"/>
      <c r="N15" s="160"/>
      <c r="O15" s="160"/>
      <c r="P15" s="160"/>
      <c r="Q15" s="160"/>
      <c r="R15" s="160"/>
      <c r="S15" s="105"/>
      <c r="T15" s="103"/>
      <c r="U15" s="103"/>
      <c r="V15" s="103"/>
      <c r="W15" s="103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108"/>
      <c r="AN15" s="108"/>
      <c r="AO15" s="108"/>
      <c r="AP15" s="108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</row>
    <row r="16" spans="1:61" ht="17.25" x14ac:dyDescent="0.25">
      <c r="A16" s="6"/>
      <c r="B16" s="72"/>
      <c r="C16" s="164"/>
      <c r="D16" s="139">
        <v>6</v>
      </c>
      <c r="E16" s="316" t="s">
        <v>31</v>
      </c>
      <c r="F16" s="316"/>
      <c r="G16" s="317"/>
      <c r="H16" s="131">
        <v>7</v>
      </c>
      <c r="I16" s="132">
        <v>9</v>
      </c>
      <c r="J16" s="82"/>
      <c r="K16" s="82"/>
      <c r="L16" s="160"/>
      <c r="M16" s="160"/>
      <c r="N16" s="160"/>
      <c r="O16" s="160"/>
      <c r="P16" s="160"/>
      <c r="Q16" s="160"/>
      <c r="R16" s="160"/>
      <c r="S16" s="105"/>
      <c r="T16" s="103"/>
      <c r="U16" s="103"/>
      <c r="V16" s="103"/>
      <c r="W16" s="103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108"/>
      <c r="AN16" s="108"/>
      <c r="AO16" s="108"/>
      <c r="AP16" s="108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</row>
    <row r="17" spans="1:59" ht="17.25" x14ac:dyDescent="0.25">
      <c r="A17" s="6"/>
      <c r="B17" s="72"/>
      <c r="C17" s="164"/>
      <c r="D17" s="140">
        <v>7</v>
      </c>
      <c r="E17" s="310" t="s">
        <v>3</v>
      </c>
      <c r="F17" s="310"/>
      <c r="G17" s="311"/>
      <c r="H17" s="134">
        <v>8</v>
      </c>
      <c r="I17" s="135">
        <v>8</v>
      </c>
      <c r="J17" s="82"/>
      <c r="K17" s="82"/>
      <c r="L17" s="160"/>
      <c r="M17" s="160"/>
      <c r="N17" s="160"/>
      <c r="O17" s="160"/>
      <c r="P17" s="160"/>
      <c r="Q17" s="160"/>
      <c r="R17" s="160"/>
      <c r="S17" s="105"/>
      <c r="T17" s="103"/>
      <c r="U17" s="103"/>
      <c r="V17" s="103"/>
      <c r="W17" s="103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108"/>
      <c r="AN17" s="108"/>
      <c r="AO17" s="108"/>
      <c r="AP17" s="108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</row>
    <row r="18" spans="1:59" ht="17.25" x14ac:dyDescent="0.25">
      <c r="A18" s="6"/>
      <c r="B18" s="72"/>
      <c r="C18" s="164"/>
      <c r="D18" s="140">
        <v>8</v>
      </c>
      <c r="E18" s="310" t="s">
        <v>32</v>
      </c>
      <c r="F18" s="310"/>
      <c r="G18" s="311"/>
      <c r="H18" s="134">
        <v>7</v>
      </c>
      <c r="I18" s="135">
        <v>7</v>
      </c>
      <c r="J18" s="82"/>
      <c r="K18" s="82"/>
      <c r="L18" s="160"/>
      <c r="M18" s="160"/>
      <c r="N18" s="160"/>
      <c r="O18" s="160"/>
      <c r="P18" s="160"/>
      <c r="Q18" s="160"/>
      <c r="R18" s="160"/>
      <c r="S18" s="105"/>
      <c r="T18" s="103"/>
      <c r="U18" s="103"/>
      <c r="V18" s="103"/>
      <c r="W18" s="103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108"/>
      <c r="AN18" s="108"/>
      <c r="AO18" s="108"/>
      <c r="AP18" s="108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</row>
    <row r="19" spans="1:59" ht="17.25" x14ac:dyDescent="0.25">
      <c r="A19" s="6"/>
      <c r="B19" s="72"/>
      <c r="C19" s="164"/>
      <c r="D19" s="140">
        <v>9</v>
      </c>
      <c r="E19" s="310" t="s">
        <v>33</v>
      </c>
      <c r="F19" s="310"/>
      <c r="G19" s="311"/>
      <c r="H19" s="134">
        <v>5</v>
      </c>
      <c r="I19" s="135">
        <v>8</v>
      </c>
      <c r="J19" s="82"/>
      <c r="K19" s="82"/>
      <c r="L19" s="160"/>
      <c r="M19" s="160"/>
      <c r="N19" s="160"/>
      <c r="O19" s="160"/>
      <c r="P19" s="160"/>
      <c r="Q19" s="160"/>
      <c r="R19" s="160"/>
      <c r="S19" s="105"/>
      <c r="T19" s="103"/>
      <c r="U19" s="103"/>
      <c r="V19" s="103"/>
      <c r="W19" s="103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108"/>
      <c r="AN19" s="108"/>
      <c r="AO19" s="108"/>
      <c r="AP19" s="108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</row>
    <row r="20" spans="1:59" ht="17.25" x14ac:dyDescent="0.25">
      <c r="A20" s="6"/>
      <c r="B20" s="72"/>
      <c r="C20" s="164"/>
      <c r="D20" s="141">
        <v>10</v>
      </c>
      <c r="E20" s="312" t="s">
        <v>5</v>
      </c>
      <c r="F20" s="312"/>
      <c r="G20" s="313"/>
      <c r="H20" s="137">
        <v>4</v>
      </c>
      <c r="I20" s="138">
        <v>9</v>
      </c>
      <c r="J20" s="82"/>
      <c r="K20" s="82"/>
      <c r="L20" s="160"/>
      <c r="M20" s="160"/>
      <c r="N20" s="160"/>
      <c r="O20" s="160"/>
      <c r="P20" s="160"/>
      <c r="Q20" s="160"/>
      <c r="R20" s="160"/>
      <c r="S20" s="105"/>
      <c r="T20" s="103"/>
      <c r="U20" s="103"/>
      <c r="V20" s="103"/>
      <c r="W20" s="103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108"/>
      <c r="AN20" s="108"/>
      <c r="AO20" s="108"/>
      <c r="AP20" s="108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</row>
    <row r="21" spans="1:59" ht="7.5" customHeight="1" x14ac:dyDescent="0.25">
      <c r="A21" s="6"/>
      <c r="B21" s="72"/>
      <c r="C21" s="165"/>
      <c r="D21" s="166"/>
      <c r="E21" s="160"/>
      <c r="F21" s="122"/>
      <c r="G21" s="160"/>
      <c r="H21" s="160"/>
      <c r="I21" s="160"/>
      <c r="J21" s="160"/>
      <c r="K21" s="161"/>
      <c r="L21" s="161"/>
      <c r="M21" s="161"/>
      <c r="N21" s="161"/>
      <c r="O21" s="161"/>
      <c r="P21" s="161"/>
      <c r="Q21" s="161"/>
      <c r="R21" s="161"/>
      <c r="S21" s="105"/>
      <c r="T21" s="103"/>
      <c r="U21" s="103"/>
      <c r="V21" s="103"/>
      <c r="W21" s="103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108"/>
      <c r="AN21" s="108"/>
      <c r="AO21" s="108"/>
      <c r="AP21" s="108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</row>
    <row r="22" spans="1:59" ht="18" customHeight="1" x14ac:dyDescent="0.25">
      <c r="A22" s="60"/>
      <c r="B22" s="87"/>
      <c r="C22" s="125">
        <v>2</v>
      </c>
      <c r="D22" s="300" t="s">
        <v>47</v>
      </c>
      <c r="E22" s="300" t="s">
        <v>29</v>
      </c>
      <c r="F22" s="300"/>
      <c r="G22" s="300"/>
      <c r="H22" s="300"/>
      <c r="I22" s="301"/>
      <c r="J22" s="119"/>
      <c r="K22" s="119"/>
      <c r="L22" s="119"/>
      <c r="M22" s="119"/>
      <c r="N22" s="158"/>
      <c r="O22" s="158"/>
      <c r="P22" s="158"/>
      <c r="Q22" s="158"/>
      <c r="R22" s="158"/>
      <c r="S22" s="105"/>
      <c r="T22" s="72"/>
      <c r="U22" s="72"/>
      <c r="V22" s="72"/>
      <c r="W22" s="72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1:59" ht="14.25" x14ac:dyDescent="0.2">
      <c r="A23" s="43"/>
      <c r="B23" s="89"/>
      <c r="C23" s="167"/>
      <c r="D23" s="168"/>
      <c r="E23" s="169"/>
      <c r="F23" s="170"/>
      <c r="G23" s="171"/>
      <c r="H23" s="172"/>
      <c r="I23" s="172"/>
      <c r="J23" s="171"/>
      <c r="K23" s="172"/>
      <c r="L23" s="172"/>
      <c r="M23" s="172"/>
      <c r="N23" s="160"/>
      <c r="O23" s="160"/>
      <c r="P23" s="160"/>
      <c r="Q23" s="160"/>
      <c r="R23" s="160"/>
      <c r="S23" s="105"/>
      <c r="T23" s="89"/>
      <c r="U23" s="89"/>
      <c r="V23" s="89"/>
      <c r="W23" s="89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59" ht="14.25" x14ac:dyDescent="0.25">
      <c r="A24" s="43"/>
      <c r="B24" s="89"/>
      <c r="C24" s="177"/>
      <c r="D24" s="168"/>
      <c r="E24" s="169"/>
      <c r="F24" s="170"/>
      <c r="G24" s="171"/>
      <c r="H24" s="142" t="s">
        <v>28</v>
      </c>
      <c r="I24" s="314" t="s">
        <v>25</v>
      </c>
      <c r="J24" s="315"/>
      <c r="K24" s="159"/>
      <c r="L24" s="159"/>
      <c r="M24" s="173"/>
      <c r="N24" s="160"/>
      <c r="O24" s="160"/>
      <c r="P24" s="160"/>
      <c r="Q24" s="160"/>
      <c r="R24" s="160"/>
      <c r="S24" s="105"/>
      <c r="T24" s="89"/>
      <c r="U24" s="89"/>
      <c r="V24" s="89"/>
      <c r="W24" s="89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</row>
    <row r="25" spans="1:59" ht="17.25" x14ac:dyDescent="0.25">
      <c r="A25" s="6"/>
      <c r="B25" s="72"/>
      <c r="C25" s="164"/>
      <c r="D25" s="178">
        <v>1</v>
      </c>
      <c r="E25" s="302" t="str">
        <f>'C'!J16</f>
        <v>Calidad de los productos</v>
      </c>
      <c r="F25" s="302"/>
      <c r="G25" s="303"/>
      <c r="H25" s="143" t="str">
        <f>'C'!K32</f>
        <v>FUERTE</v>
      </c>
      <c r="I25" s="144" t="str">
        <f>'C'!M32</f>
        <v>FUERTE</v>
      </c>
      <c r="J25" s="145" t="str">
        <f>IF('C'!L32='C'!J32,"=",IF('C'!L32&gt;'C'!J32,"VENTAJA","DESVENTAJA"))</f>
        <v>DESVENTAJA</v>
      </c>
      <c r="K25" s="174" t="str">
        <f t="shared" ref="K25:K30" si="0">IF(J25="=",0,IF(I25=H25,"(ligera)",0))</f>
        <v>(ligera)</v>
      </c>
      <c r="L25" s="159"/>
      <c r="M25" s="173"/>
      <c r="N25" s="160"/>
      <c r="O25" s="160"/>
      <c r="P25" s="160"/>
      <c r="Q25" s="160"/>
      <c r="R25" s="160"/>
      <c r="S25" s="105"/>
      <c r="T25" s="89"/>
      <c r="U25" s="89"/>
      <c r="V25" s="89"/>
      <c r="W25" s="89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</row>
    <row r="26" spans="1:59" ht="17.25" x14ac:dyDescent="0.25">
      <c r="A26" s="6"/>
      <c r="B26" s="72"/>
      <c r="C26" s="164"/>
      <c r="D26" s="179">
        <v>2</v>
      </c>
      <c r="E26" s="304" t="str">
        <f>'C'!J17</f>
        <v>Imagen tecnológica</v>
      </c>
      <c r="F26" s="304"/>
      <c r="G26" s="305"/>
      <c r="H26" s="146" t="str">
        <f>'C'!K33</f>
        <v>FUERTE</v>
      </c>
      <c r="I26" s="147" t="str">
        <f>'C'!M33</f>
        <v>FUERTE</v>
      </c>
      <c r="J26" s="148" t="str">
        <f>IF('C'!L33='C'!J33,"=",IF('C'!L33&gt;'C'!J33,"VENTAJA","DESVENTAJA"))</f>
        <v>VENTAJA</v>
      </c>
      <c r="K26" s="174" t="str">
        <f t="shared" si="0"/>
        <v>(ligera)</v>
      </c>
      <c r="L26" s="159"/>
      <c r="M26" s="173"/>
      <c r="N26" s="160"/>
      <c r="O26" s="160"/>
      <c r="P26" s="160"/>
      <c r="Q26" s="160"/>
      <c r="R26" s="160"/>
      <c r="S26" s="105"/>
      <c r="T26" s="89"/>
      <c r="U26" s="89"/>
      <c r="V26" s="89"/>
      <c r="W26" s="89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</row>
    <row r="27" spans="1:59" ht="17.25" x14ac:dyDescent="0.25">
      <c r="A27" s="6"/>
      <c r="B27" s="72"/>
      <c r="C27" s="164"/>
      <c r="D27" s="179">
        <v>3</v>
      </c>
      <c r="E27" s="304" t="str">
        <f>'C'!J18</f>
        <v>Precio</v>
      </c>
      <c r="F27" s="304"/>
      <c r="G27" s="305"/>
      <c r="H27" s="146" t="str">
        <f>'C'!K34</f>
        <v>FUERTE</v>
      </c>
      <c r="I27" s="147" t="str">
        <f>'C'!M34</f>
        <v>FUERTE</v>
      </c>
      <c r="J27" s="148" t="str">
        <f>IF('C'!L34='C'!J34,"=",IF('C'!L34&gt;'C'!J34,"VENTAJA","DESVENTAJA"))</f>
        <v>VENTAJA</v>
      </c>
      <c r="K27" s="174" t="str">
        <f t="shared" si="0"/>
        <v>(ligera)</v>
      </c>
      <c r="L27" s="159"/>
      <c r="M27" s="173"/>
      <c r="N27" s="160"/>
      <c r="O27" s="160"/>
      <c r="P27" s="160"/>
      <c r="Q27" s="160"/>
      <c r="R27" s="160"/>
      <c r="S27" s="105"/>
      <c r="T27" s="89"/>
      <c r="U27" s="89"/>
      <c r="V27" s="89"/>
      <c r="W27" s="89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</row>
    <row r="28" spans="1:59" ht="17.25" x14ac:dyDescent="0.25">
      <c r="A28" s="6"/>
      <c r="B28" s="72"/>
      <c r="C28" s="164"/>
      <c r="D28" s="179">
        <v>4</v>
      </c>
      <c r="E28" s="304" t="str">
        <f>'C'!J19</f>
        <v>Atención al cliente</v>
      </c>
      <c r="F28" s="304"/>
      <c r="G28" s="305"/>
      <c r="H28" s="146" t="str">
        <f>'C'!K35</f>
        <v>FUERTE</v>
      </c>
      <c r="I28" s="147" t="str">
        <f>'C'!M35</f>
        <v>media</v>
      </c>
      <c r="J28" s="148" t="str">
        <f>IF('C'!L35='C'!J35,"=",IF('C'!L35&gt;'C'!J35,"VENTAJA","DESVENTAJA"))</f>
        <v>DESVENTAJA</v>
      </c>
      <c r="K28" s="174">
        <f t="shared" si="0"/>
        <v>0</v>
      </c>
      <c r="L28" s="159"/>
      <c r="M28" s="173"/>
      <c r="N28" s="160"/>
      <c r="O28" s="160"/>
      <c r="P28" s="160"/>
      <c r="Q28" s="160"/>
      <c r="R28" s="160"/>
      <c r="S28" s="105"/>
      <c r="T28" s="89"/>
      <c r="U28" s="89"/>
      <c r="V28" s="89"/>
      <c r="W28" s="89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</row>
    <row r="29" spans="1:59" ht="17.25" x14ac:dyDescent="0.25">
      <c r="A29" s="6"/>
      <c r="B29" s="72"/>
      <c r="C29" s="164"/>
      <c r="D29" s="180">
        <v>5</v>
      </c>
      <c r="E29" s="306" t="str">
        <f>'C'!J20</f>
        <v>Inversiones publicitarias</v>
      </c>
      <c r="F29" s="306"/>
      <c r="G29" s="307"/>
      <c r="H29" s="149" t="str">
        <f>'C'!K36</f>
        <v>FUERTE</v>
      </c>
      <c r="I29" s="150" t="str">
        <f>'C'!M36</f>
        <v>media</v>
      </c>
      <c r="J29" s="151" t="str">
        <f>IF('C'!L36='C'!J36,"=",IF('C'!L36&gt;'C'!J36,"VENTAJA","DESVENTAJA"))</f>
        <v>DESVENTAJA</v>
      </c>
      <c r="K29" s="174">
        <f t="shared" si="0"/>
        <v>0</v>
      </c>
      <c r="L29" s="159"/>
      <c r="M29" s="173"/>
      <c r="N29" s="160"/>
      <c r="O29" s="160"/>
      <c r="P29" s="160"/>
      <c r="Q29" s="160"/>
      <c r="R29" s="160"/>
      <c r="S29" s="105"/>
      <c r="T29" s="89"/>
      <c r="U29" s="89"/>
      <c r="V29" s="89"/>
      <c r="W29" s="89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</row>
    <row r="30" spans="1:59" ht="17.25" x14ac:dyDescent="0.25">
      <c r="A30" s="6"/>
      <c r="B30" s="72"/>
      <c r="C30" s="164"/>
      <c r="D30" s="181">
        <v>6</v>
      </c>
      <c r="E30" s="308" t="str">
        <f>'C'!J21</f>
        <v>Asistencia técnica</v>
      </c>
      <c r="F30" s="308"/>
      <c r="G30" s="309"/>
      <c r="H30" s="152" t="str">
        <f>'C'!K37</f>
        <v>FUERTE</v>
      </c>
      <c r="I30" s="153" t="str">
        <f>'C'!M37</f>
        <v>FUERTE</v>
      </c>
      <c r="J30" s="154" t="str">
        <f>IF('C'!L37='C'!J37,"=",IF('C'!L37&gt;'C'!J37,"VENTAJA","DESVENTAJA"))</f>
        <v>VENTAJA</v>
      </c>
      <c r="K30" s="174" t="str">
        <f t="shared" si="0"/>
        <v>(ligera)</v>
      </c>
      <c r="L30" s="159"/>
      <c r="M30" s="173"/>
      <c r="N30" s="160"/>
      <c r="O30" s="160"/>
      <c r="P30" s="160"/>
      <c r="Q30" s="160"/>
      <c r="R30" s="160"/>
      <c r="S30" s="105"/>
      <c r="T30" s="89"/>
      <c r="U30" s="89"/>
      <c r="V30" s="89"/>
      <c r="W30" s="89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</row>
    <row r="31" spans="1:59" ht="17.25" x14ac:dyDescent="0.25">
      <c r="A31" s="6"/>
      <c r="B31" s="72"/>
      <c r="C31" s="164"/>
      <c r="D31" s="182">
        <v>7</v>
      </c>
      <c r="E31" s="320" t="str">
        <f>'C'!J22</f>
        <v>Imagen de marca</v>
      </c>
      <c r="F31" s="320"/>
      <c r="G31" s="321"/>
      <c r="H31" s="146" t="str">
        <f>'C'!K38</f>
        <v>FUERTE</v>
      </c>
      <c r="I31" s="147" t="str">
        <f>'C'!M38</f>
        <v>FUERTE</v>
      </c>
      <c r="J31" s="148" t="str">
        <f>IF('C'!L38='C'!J38,"=",IF('C'!L38&gt;'C'!J38,"VENTAJA","DESVENTAJA"))</f>
        <v>=</v>
      </c>
      <c r="K31" s="174">
        <f>IF(J31="=",0,IF(I31=H31,"(ligera)",0))</f>
        <v>0</v>
      </c>
      <c r="L31" s="159"/>
      <c r="M31" s="173"/>
      <c r="N31" s="160"/>
      <c r="O31" s="160"/>
      <c r="P31" s="160"/>
      <c r="Q31" s="160"/>
      <c r="R31" s="160"/>
      <c r="S31" s="105"/>
      <c r="T31" s="89"/>
      <c r="U31" s="89"/>
      <c r="V31" s="89"/>
      <c r="W31" s="89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</row>
    <row r="32" spans="1:59" ht="17.25" x14ac:dyDescent="0.25">
      <c r="A32" s="6"/>
      <c r="B32" s="72"/>
      <c r="C32" s="164"/>
      <c r="D32" s="182">
        <v>8</v>
      </c>
      <c r="E32" s="320" t="str">
        <f>'C'!J23</f>
        <v>Fuerza de ventas</v>
      </c>
      <c r="F32" s="320"/>
      <c r="G32" s="321"/>
      <c r="H32" s="146" t="str">
        <f>'C'!K39</f>
        <v>FUERTE</v>
      </c>
      <c r="I32" s="147" t="str">
        <f>'C'!M39</f>
        <v>FUERTE</v>
      </c>
      <c r="J32" s="148" t="str">
        <f>IF('C'!L39='C'!J39,"=",IF('C'!L39&gt;'C'!J39,"VENTAJA","DESVENTAJA"))</f>
        <v>=</v>
      </c>
      <c r="K32" s="174">
        <f>IF(J32="=",0,IF(I32=H32,"(ligera)",0))</f>
        <v>0</v>
      </c>
      <c r="L32" s="159"/>
      <c r="M32" s="173"/>
      <c r="N32" s="160"/>
      <c r="O32" s="160"/>
      <c r="P32" s="160"/>
      <c r="Q32" s="160"/>
      <c r="R32" s="160"/>
      <c r="S32" s="105"/>
      <c r="T32" s="89"/>
      <c r="U32" s="89"/>
      <c r="V32" s="89"/>
      <c r="W32" s="89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</row>
    <row r="33" spans="1:61" ht="17.25" x14ac:dyDescent="0.25">
      <c r="A33" s="6"/>
      <c r="B33" s="72"/>
      <c r="C33" s="164"/>
      <c r="D33" s="182">
        <v>9</v>
      </c>
      <c r="E33" s="320" t="str">
        <f>'C'!J24</f>
        <v>Rapidez suministro</v>
      </c>
      <c r="F33" s="320"/>
      <c r="G33" s="321"/>
      <c r="H33" s="146" t="str">
        <f>'C'!K40</f>
        <v>media</v>
      </c>
      <c r="I33" s="147" t="str">
        <f>'C'!M40</f>
        <v>FUERTE</v>
      </c>
      <c r="J33" s="148" t="str">
        <f>IF('C'!L40='C'!J40,"=",IF('C'!L40&gt;'C'!J40,"VENTAJA","DESVENTAJA"))</f>
        <v>VENTAJA</v>
      </c>
      <c r="K33" s="174">
        <f>IF(J33="=",0,IF(I33=H33,"(ligera)",0))</f>
        <v>0</v>
      </c>
      <c r="L33" s="159"/>
      <c r="M33" s="173"/>
      <c r="N33" s="160"/>
      <c r="O33" s="160"/>
      <c r="P33" s="160"/>
      <c r="Q33" s="160"/>
      <c r="R33" s="160"/>
      <c r="S33" s="105"/>
      <c r="T33" s="89"/>
      <c r="U33" s="89"/>
      <c r="V33" s="89"/>
      <c r="W33" s="89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</row>
    <row r="34" spans="1:61" ht="17.25" x14ac:dyDescent="0.25">
      <c r="A34" s="6"/>
      <c r="B34" s="72"/>
      <c r="C34" s="164"/>
      <c r="D34" s="183">
        <v>10</v>
      </c>
      <c r="E34" s="318" t="str">
        <f>'C'!J25</f>
        <v>Disponibilidad productos</v>
      </c>
      <c r="F34" s="318"/>
      <c r="G34" s="319"/>
      <c r="H34" s="149" t="str">
        <f>'C'!K41</f>
        <v>media</v>
      </c>
      <c r="I34" s="150" t="str">
        <f>'C'!M41</f>
        <v>FUERTE</v>
      </c>
      <c r="J34" s="151" t="str">
        <f>IF('C'!L41='C'!J41,"=",IF('C'!L41&gt;'C'!J41,"VENTAJA","DESVENTAJA"))</f>
        <v>VENTAJA</v>
      </c>
      <c r="K34" s="174">
        <f>IF(J34="=",0,IF(I34=H34,"(ligera)",0))</f>
        <v>0</v>
      </c>
      <c r="L34" s="159"/>
      <c r="M34" s="173"/>
      <c r="N34" s="160"/>
      <c r="O34" s="160"/>
      <c r="P34" s="160"/>
      <c r="Q34" s="160"/>
      <c r="R34" s="160"/>
      <c r="S34" s="105"/>
      <c r="T34" s="89"/>
      <c r="U34" s="89"/>
      <c r="V34" s="89"/>
      <c r="W34" s="89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</row>
    <row r="35" spans="1:61" ht="14.25" x14ac:dyDescent="0.2">
      <c r="A35" s="6"/>
      <c r="B35" s="72"/>
      <c r="C35" s="18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60"/>
      <c r="O35" s="160"/>
      <c r="P35" s="160"/>
      <c r="Q35" s="160"/>
      <c r="R35" s="160"/>
      <c r="S35" s="105"/>
      <c r="T35" s="89"/>
      <c r="U35" s="89"/>
      <c r="V35" s="89"/>
      <c r="W35" s="89"/>
      <c r="X35" s="72"/>
      <c r="Y35" s="72"/>
      <c r="Z35" s="72"/>
      <c r="AA35" s="72"/>
      <c r="AB35" s="72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</row>
    <row r="36" spans="1:61" ht="3.75" customHeight="1" x14ac:dyDescent="0.2">
      <c r="A36" s="6"/>
      <c r="B36" s="72"/>
      <c r="C36" s="18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60"/>
      <c r="O36" s="160"/>
      <c r="P36" s="160"/>
      <c r="Q36" s="160"/>
      <c r="R36" s="160"/>
      <c r="S36" s="104"/>
      <c r="T36" s="93"/>
      <c r="U36" s="93"/>
      <c r="V36" s="93"/>
      <c r="W36" s="93"/>
      <c r="X36" s="72"/>
      <c r="Y36" s="72"/>
      <c r="Z36" s="72"/>
      <c r="AA36" s="72"/>
      <c r="AB36" s="72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</row>
    <row r="37" spans="1:61" s="9" customFormat="1" ht="18" customHeight="1" x14ac:dyDescent="0.25">
      <c r="A37" s="60"/>
      <c r="B37" s="87"/>
      <c r="C37" s="125">
        <v>3</v>
      </c>
      <c r="D37" s="300" t="s">
        <v>48</v>
      </c>
      <c r="E37" s="300"/>
      <c r="F37" s="300"/>
      <c r="G37" s="300"/>
      <c r="H37" s="300"/>
      <c r="I37" s="301"/>
      <c r="J37" s="176"/>
      <c r="K37" s="176"/>
      <c r="L37" s="176"/>
      <c r="M37" s="176"/>
      <c r="N37" s="176"/>
      <c r="O37" s="158"/>
      <c r="P37" s="158"/>
      <c r="Q37" s="158"/>
      <c r="R37" s="158"/>
      <c r="S37" s="186"/>
      <c r="T37" s="186"/>
      <c r="U37" s="186"/>
      <c r="V37" s="186"/>
      <c r="W37" s="187"/>
      <c r="X37" s="5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</row>
    <row r="38" spans="1:61" x14ac:dyDescent="0.2">
      <c r="A38" s="6"/>
      <c r="B38" s="72"/>
      <c r="C38" s="18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88"/>
      <c r="T38" s="188"/>
      <c r="U38" s="188"/>
      <c r="V38" s="188"/>
      <c r="W38" s="189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</row>
    <row r="39" spans="1:61" x14ac:dyDescent="0.2">
      <c r="A39" s="6"/>
      <c r="B39" s="72"/>
      <c r="C39" s="190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88"/>
      <c r="T39" s="188"/>
      <c r="U39" s="188"/>
      <c r="V39" s="188"/>
      <c r="W39" s="189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</row>
    <row r="40" spans="1:61" x14ac:dyDescent="0.2">
      <c r="A40" s="6"/>
      <c r="B40" s="72"/>
      <c r="C40" s="192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9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</row>
    <row r="41" spans="1:61" x14ac:dyDescent="0.2">
      <c r="A41" s="6"/>
      <c r="B41" s="72"/>
      <c r="C41" s="192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9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</row>
    <row r="42" spans="1:61" x14ac:dyDescent="0.2">
      <c r="A42" s="6"/>
      <c r="B42" s="72"/>
      <c r="C42" s="192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9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</row>
    <row r="43" spans="1:61" x14ac:dyDescent="0.2">
      <c r="A43" s="6"/>
      <c r="B43" s="72"/>
      <c r="C43" s="192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9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</row>
    <row r="44" spans="1:61" x14ac:dyDescent="0.2">
      <c r="A44" s="6"/>
      <c r="B44" s="72"/>
      <c r="C44" s="192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9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</row>
    <row r="45" spans="1:61" x14ac:dyDescent="0.2">
      <c r="A45" s="6"/>
      <c r="B45" s="72"/>
      <c r="C45" s="192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9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</row>
    <row r="46" spans="1:61" x14ac:dyDescent="0.2">
      <c r="A46" s="6"/>
      <c r="B46" s="72"/>
      <c r="C46" s="192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9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</row>
    <row r="47" spans="1:61" x14ac:dyDescent="0.2">
      <c r="A47" s="6"/>
      <c r="B47" s="72"/>
      <c r="C47" s="192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9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</row>
    <row r="48" spans="1:61" x14ac:dyDescent="0.2">
      <c r="A48" s="6"/>
      <c r="B48" s="72"/>
      <c r="C48" s="192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9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</row>
    <row r="49" spans="1:61" x14ac:dyDescent="0.2">
      <c r="A49" s="6"/>
      <c r="B49" s="72"/>
      <c r="C49" s="192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9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</row>
    <row r="50" spans="1:61" x14ac:dyDescent="0.2">
      <c r="A50" s="6"/>
      <c r="B50" s="72"/>
      <c r="C50" s="192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9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</row>
    <row r="51" spans="1:61" x14ac:dyDescent="0.2">
      <c r="A51" s="6"/>
      <c r="B51" s="72"/>
      <c r="C51" s="192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9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</row>
    <row r="52" spans="1:61" x14ac:dyDescent="0.2">
      <c r="A52" s="6"/>
      <c r="B52" s="72"/>
      <c r="C52" s="192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9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</row>
    <row r="53" spans="1:61" x14ac:dyDescent="0.2">
      <c r="A53" s="6"/>
      <c r="B53" s="72"/>
      <c r="C53" s="192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9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</row>
    <row r="54" spans="1:61" x14ac:dyDescent="0.2">
      <c r="A54" s="6"/>
      <c r="B54" s="72"/>
      <c r="C54" s="192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9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</row>
    <row r="55" spans="1:61" x14ac:dyDescent="0.2">
      <c r="A55" s="6"/>
      <c r="B55" s="72"/>
      <c r="C55" s="192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9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</row>
    <row r="56" spans="1:61" x14ac:dyDescent="0.2">
      <c r="A56" s="6"/>
      <c r="B56" s="72"/>
      <c r="C56" s="192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9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</row>
    <row r="57" spans="1:61" x14ac:dyDescent="0.2">
      <c r="A57" s="6"/>
      <c r="B57" s="72"/>
      <c r="C57" s="192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9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</row>
    <row r="58" spans="1:61" x14ac:dyDescent="0.2">
      <c r="A58" s="6"/>
      <c r="B58" s="72"/>
      <c r="C58" s="192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9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</row>
    <row r="59" spans="1:61" x14ac:dyDescent="0.2">
      <c r="A59" s="6"/>
      <c r="B59" s="72"/>
      <c r="C59" s="192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9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</row>
    <row r="60" spans="1:61" x14ac:dyDescent="0.2">
      <c r="A60" s="6"/>
      <c r="B60" s="72"/>
      <c r="C60" s="192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9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</row>
    <row r="61" spans="1:61" x14ac:dyDescent="0.2">
      <c r="A61" s="6"/>
      <c r="B61" s="72"/>
      <c r="C61" s="193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5"/>
      <c r="X61" s="72"/>
      <c r="Y61" s="72"/>
      <c r="Z61" s="72"/>
      <c r="AA61" s="72"/>
      <c r="AB61" s="72"/>
      <c r="AC61" s="72"/>
      <c r="AD61" s="72"/>
      <c r="AE61" s="72"/>
      <c r="AF61" s="50"/>
      <c r="AG61" s="50"/>
      <c r="AH61" s="50"/>
      <c r="AI61" s="50"/>
      <c r="AJ61" s="50"/>
      <c r="AK61" s="50"/>
      <c r="AL61" s="50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</row>
    <row r="62" spans="1:61" ht="11.25" customHeight="1" x14ac:dyDescent="0.2">
      <c r="A62" s="6"/>
      <c r="B62" s="72"/>
      <c r="C62" s="196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8"/>
      <c r="X62" s="72"/>
      <c r="Y62" s="72"/>
      <c r="Z62" s="72"/>
      <c r="AA62" s="72"/>
      <c r="AB62" s="72"/>
      <c r="AC62" s="72"/>
      <c r="AD62" s="72"/>
      <c r="AE62" s="72"/>
      <c r="AF62" s="50"/>
      <c r="AG62" s="50"/>
      <c r="AH62" s="50"/>
      <c r="AI62" s="50"/>
      <c r="AJ62" s="50"/>
      <c r="AK62" s="50"/>
      <c r="AL62" s="50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</row>
    <row r="63" spans="1:61" s="19" customFormat="1" ht="12.75" customHeight="1" x14ac:dyDescent="0.2">
      <c r="A63" s="72"/>
      <c r="B63" s="72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72"/>
      <c r="Y63" s="72"/>
      <c r="Z63" s="72"/>
      <c r="AA63" s="72"/>
      <c r="AB63" s="72"/>
      <c r="AC63" s="72"/>
      <c r="AD63" s="72"/>
      <c r="AE63" s="72"/>
      <c r="AF63" s="50"/>
      <c r="AG63" s="50"/>
      <c r="AH63" s="50"/>
      <c r="AI63" s="50"/>
      <c r="AJ63" s="50"/>
      <c r="AK63" s="50"/>
      <c r="AL63" s="50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</row>
    <row r="64" spans="1:61" s="19" customFormat="1" x14ac:dyDescent="0.2">
      <c r="A64" s="72"/>
      <c r="B64" s="72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72"/>
      <c r="Y64" s="72"/>
      <c r="Z64" s="72"/>
      <c r="AA64" s="72"/>
      <c r="AB64" s="72"/>
      <c r="AC64" s="72"/>
      <c r="AD64" s="72"/>
      <c r="AE64" s="72"/>
      <c r="AF64" s="50"/>
      <c r="AG64" s="50"/>
      <c r="AH64" s="50"/>
      <c r="AI64" s="50"/>
      <c r="AJ64" s="50"/>
      <c r="AK64" s="50"/>
      <c r="AL64" s="50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</row>
    <row r="65" spans="1:59" s="19" customFormat="1" x14ac:dyDescent="0.2">
      <c r="A65" s="72"/>
      <c r="B65" s="72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72"/>
      <c r="Y65" s="72"/>
      <c r="Z65" s="72"/>
      <c r="AA65" s="72"/>
      <c r="AB65" s="72"/>
      <c r="AC65" s="72"/>
      <c r="AD65" s="72"/>
      <c r="AE65" s="72"/>
      <c r="AF65" s="50"/>
      <c r="AG65" s="50"/>
      <c r="AH65" s="50"/>
      <c r="AI65" s="50"/>
      <c r="AJ65" s="50"/>
      <c r="AK65" s="50"/>
      <c r="AL65" s="50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</row>
    <row r="66" spans="1:59" s="19" customFormat="1" x14ac:dyDescent="0.2">
      <c r="A66" s="72"/>
      <c r="B66" s="72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68"/>
      <c r="Y66" s="68"/>
      <c r="Z66" s="68"/>
      <c r="AA66" s="68"/>
      <c r="AB66" s="68"/>
      <c r="AC66" s="72"/>
      <c r="AD66" s="72"/>
      <c r="AE66" s="72"/>
      <c r="AF66" s="50"/>
      <c r="AG66" s="50"/>
      <c r="AH66" s="50"/>
      <c r="AI66" s="50"/>
      <c r="AJ66" s="50"/>
      <c r="AK66" s="50"/>
      <c r="AL66" s="50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</row>
    <row r="67" spans="1:59" s="19" customFormat="1" x14ac:dyDescent="0.2">
      <c r="A67" s="72"/>
      <c r="B67" s="72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68"/>
      <c r="Y67" s="68"/>
      <c r="Z67" s="68"/>
      <c r="AA67" s="68"/>
      <c r="AB67" s="68"/>
      <c r="AC67" s="72"/>
      <c r="AD67" s="72"/>
      <c r="AE67" s="72"/>
      <c r="AF67" s="50"/>
      <c r="AG67" s="50"/>
      <c r="AH67" s="50"/>
      <c r="AI67" s="50"/>
      <c r="AJ67" s="50"/>
      <c r="AK67" s="50"/>
      <c r="AL67" s="50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</row>
    <row r="68" spans="1:59" s="19" customFormat="1" x14ac:dyDescent="0.2">
      <c r="A68" s="72"/>
      <c r="B68" s="72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68"/>
      <c r="Y68" s="68"/>
      <c r="Z68" s="68"/>
      <c r="AA68" s="68"/>
      <c r="AB68" s="68"/>
      <c r="AC68" s="72"/>
      <c r="AD68" s="72"/>
      <c r="AE68" s="72"/>
      <c r="AF68" s="50"/>
      <c r="AG68" s="50"/>
      <c r="AH68" s="50"/>
      <c r="AI68" s="50"/>
      <c r="AJ68" s="50"/>
      <c r="AK68" s="50"/>
      <c r="AL68" s="50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</row>
    <row r="69" spans="1:59" s="19" customFormat="1" x14ac:dyDescent="0.2">
      <c r="A69" s="72"/>
      <c r="B69" s="72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68"/>
      <c r="Y69" s="68"/>
      <c r="Z69" s="68"/>
      <c r="AA69" s="68"/>
      <c r="AB69" s="68"/>
      <c r="AC69" s="72"/>
      <c r="AD69" s="72"/>
      <c r="AE69" s="72"/>
      <c r="AF69" s="50"/>
      <c r="AG69" s="50"/>
      <c r="AH69" s="50"/>
      <c r="AI69" s="50"/>
      <c r="AJ69" s="50"/>
      <c r="AK69" s="50"/>
      <c r="AL69" s="50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</row>
    <row r="70" spans="1:59" s="19" customFormat="1" x14ac:dyDescent="0.2">
      <c r="A70" s="72"/>
      <c r="B70" s="72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68"/>
      <c r="Y70" s="68"/>
      <c r="Z70" s="68"/>
      <c r="AA70" s="68"/>
      <c r="AB70" s="68"/>
      <c r="AC70" s="72"/>
      <c r="AD70" s="72"/>
      <c r="AE70" s="72"/>
      <c r="AF70" s="50"/>
      <c r="AG70" s="50"/>
      <c r="AH70" s="50"/>
      <c r="AI70" s="50"/>
      <c r="AJ70" s="50"/>
      <c r="AK70" s="50"/>
      <c r="AL70" s="50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</row>
    <row r="71" spans="1:59" s="19" customFormat="1" x14ac:dyDescent="0.2">
      <c r="A71" s="50"/>
      <c r="B71" s="50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20"/>
      <c r="Y71" s="20"/>
      <c r="Z71" s="20"/>
      <c r="AA71" s="20"/>
      <c r="AB71" s="2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</row>
    <row r="72" spans="1:59" s="19" customFormat="1" x14ac:dyDescent="0.2">
      <c r="A72" s="50"/>
      <c r="B72" s="50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20"/>
      <c r="Y72" s="20"/>
      <c r="Z72" s="20"/>
      <c r="AA72" s="20"/>
      <c r="AB72" s="2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</row>
    <row r="73" spans="1:59" s="19" customFormat="1" x14ac:dyDescent="0.2">
      <c r="A73" s="50"/>
      <c r="B73" s="50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20"/>
      <c r="Y73" s="20"/>
      <c r="Z73" s="20"/>
      <c r="AA73" s="20"/>
      <c r="AB73" s="2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</row>
    <row r="74" spans="1:59" s="19" customFormat="1" x14ac:dyDescent="0.2">
      <c r="A74" s="50"/>
      <c r="B74" s="50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20"/>
      <c r="Y74" s="20"/>
      <c r="Z74" s="20"/>
      <c r="AA74" s="20"/>
      <c r="AB74" s="2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</row>
    <row r="75" spans="1:59" s="19" customFormat="1" x14ac:dyDescent="0.2">
      <c r="A75" s="50"/>
      <c r="B75" s="50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20"/>
      <c r="Y75" s="20"/>
      <c r="Z75" s="20"/>
      <c r="AA75" s="20"/>
      <c r="AB75" s="2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</row>
    <row r="76" spans="1:59" s="19" customFormat="1" x14ac:dyDescent="0.2">
      <c r="A76" s="50"/>
      <c r="B76" s="50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20"/>
      <c r="Y76" s="20"/>
      <c r="Z76" s="20"/>
      <c r="AA76" s="20"/>
      <c r="AB76" s="2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</row>
    <row r="77" spans="1:59" s="95" customFormat="1" ht="11.25" x14ac:dyDescent="0.2">
      <c r="A77" s="90"/>
      <c r="B77" s="90"/>
      <c r="X77" s="96"/>
      <c r="Y77" s="96"/>
      <c r="Z77" s="96"/>
      <c r="AA77" s="96"/>
      <c r="AB77" s="96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</row>
    <row r="78" spans="1:59" s="19" customFormat="1" x14ac:dyDescent="0.2">
      <c r="A78" s="20"/>
      <c r="B78" s="20"/>
      <c r="C78" s="50"/>
      <c r="D78" s="5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</row>
    <row r="79" spans="1:59" s="19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</row>
    <row r="80" spans="1:59" s="19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</row>
    <row r="81" spans="1:59" s="19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</row>
    <row r="82" spans="1:59" s="19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1:59" s="19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</row>
    <row r="84" spans="1:59" s="19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</row>
    <row r="85" spans="1:59" s="19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</row>
    <row r="86" spans="1:59" s="19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</row>
    <row r="87" spans="1:59" s="19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</row>
    <row r="88" spans="1:59" s="19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</row>
    <row r="89" spans="1:59" s="19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</row>
    <row r="90" spans="1:59" s="19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</row>
    <row r="91" spans="1:59" s="19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</row>
    <row r="92" spans="1:59" s="19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</row>
    <row r="93" spans="1:59" s="19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</row>
    <row r="94" spans="1:59" s="19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</row>
    <row r="95" spans="1:59" s="19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</row>
    <row r="96" spans="1:59" s="19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</row>
    <row r="97" spans="1:59" s="19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</row>
    <row r="98" spans="1:59" s="19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</row>
    <row r="99" spans="1:59" s="19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</row>
    <row r="100" spans="1:59" s="19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</row>
    <row r="101" spans="1:59" s="19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</row>
    <row r="102" spans="1:59" s="19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</row>
    <row r="103" spans="1:59" s="19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</row>
    <row r="104" spans="1:59" s="19" customFormat="1" x14ac:dyDescent="0.2">
      <c r="X104" s="20"/>
      <c r="Y104" s="20"/>
      <c r="Z104" s="20"/>
      <c r="AA104" s="20"/>
      <c r="AB104" s="2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</row>
    <row r="105" spans="1:59" s="19" customFormat="1" x14ac:dyDescent="0.2">
      <c r="A105" s="91"/>
      <c r="B105" s="91"/>
      <c r="C105" s="97"/>
      <c r="D105" s="98"/>
      <c r="E105" s="98"/>
      <c r="F105" s="99"/>
      <c r="G105" s="100"/>
      <c r="H105" s="100"/>
      <c r="I105" s="100"/>
      <c r="J105" s="100"/>
      <c r="K105" s="100"/>
      <c r="L105" s="100"/>
      <c r="M105" s="100"/>
      <c r="N105" s="20"/>
      <c r="O105" s="20"/>
      <c r="P105" s="20"/>
      <c r="Q105" s="20"/>
      <c r="R105" s="100"/>
      <c r="S105" s="100"/>
      <c r="T105" s="100"/>
      <c r="U105" s="100"/>
      <c r="V105" s="100"/>
      <c r="W105" s="100"/>
      <c r="X105" s="100"/>
      <c r="Y105" s="100"/>
      <c r="Z105" s="20"/>
      <c r="AA105" s="20"/>
      <c r="AB105" s="2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</row>
    <row r="106" spans="1:59" s="19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100"/>
      <c r="T106" s="100"/>
      <c r="U106" s="100"/>
      <c r="V106" s="100"/>
      <c r="W106" s="100"/>
      <c r="X106" s="100"/>
      <c r="Y106" s="100"/>
      <c r="Z106" s="20"/>
      <c r="AA106" s="20"/>
      <c r="AB106" s="2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</row>
    <row r="107" spans="1:59" s="19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</row>
    <row r="108" spans="1:59" s="19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</row>
    <row r="109" spans="1:59" s="19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</row>
    <row r="110" spans="1:59" s="19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</row>
    <row r="111" spans="1:59" s="19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</row>
    <row r="112" spans="1:59" s="19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</row>
    <row r="113" spans="1:59" s="19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</row>
    <row r="114" spans="1:59" s="19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</row>
    <row r="115" spans="1:59" s="19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</row>
    <row r="116" spans="1:59" s="19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</row>
    <row r="117" spans="1:59" s="19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</row>
    <row r="118" spans="1:59" s="19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</row>
    <row r="119" spans="1:59" s="19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</row>
    <row r="120" spans="1:59" s="19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</row>
    <row r="121" spans="1:59" s="19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</row>
    <row r="122" spans="1:59" s="19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</row>
    <row r="123" spans="1:59" s="19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</row>
    <row r="124" spans="1:59" s="19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</row>
    <row r="125" spans="1:59" s="19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</row>
    <row r="126" spans="1:59" s="19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</row>
    <row r="127" spans="1:59" s="19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</row>
    <row r="128" spans="1:59" s="19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</row>
    <row r="129" spans="1:59" s="19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</row>
    <row r="130" spans="1:59" s="19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</row>
    <row r="131" spans="1:59" s="19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</row>
    <row r="132" spans="1:59" s="19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</row>
    <row r="133" spans="1:59" s="19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</row>
    <row r="134" spans="1:59" s="19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</row>
    <row r="135" spans="1:59" s="19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</row>
    <row r="136" spans="1:59" s="19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</row>
    <row r="137" spans="1:59" s="19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</row>
    <row r="138" spans="1:59" s="19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</row>
    <row r="139" spans="1:59" s="19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</row>
    <row r="140" spans="1:59" s="19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</row>
    <row r="141" spans="1:59" s="19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</row>
    <row r="142" spans="1:59" s="19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</row>
    <row r="143" spans="1:59" s="19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</row>
    <row r="144" spans="1:59" s="19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</row>
    <row r="145" spans="1:59" s="19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</row>
    <row r="146" spans="1:59" s="19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</row>
    <row r="147" spans="1:59" s="19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</row>
    <row r="148" spans="1:59" s="19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</row>
    <row r="149" spans="1:59" s="19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</row>
    <row r="150" spans="1:59" s="19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</row>
    <row r="151" spans="1:59" s="19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</row>
    <row r="152" spans="1:59" s="19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</row>
    <row r="153" spans="1:59" s="19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</row>
    <row r="154" spans="1:59" s="19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</row>
    <row r="155" spans="1:59" s="19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</row>
    <row r="156" spans="1:59" s="19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</row>
    <row r="157" spans="1:59" s="19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</row>
    <row r="158" spans="1:59" s="19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</row>
    <row r="159" spans="1:59" s="19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</row>
    <row r="160" spans="1:59" s="19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</row>
    <row r="161" spans="1:59" s="19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</row>
    <row r="162" spans="1:59" s="19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</row>
    <row r="163" spans="1:59" s="19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</row>
    <row r="164" spans="1:59" s="19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</row>
    <row r="165" spans="1:59" s="19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</row>
    <row r="166" spans="1:59" s="19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</row>
    <row r="167" spans="1:59" s="19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</row>
    <row r="168" spans="1:59" s="19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</row>
    <row r="169" spans="1:59" s="19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</row>
    <row r="170" spans="1:59" s="19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</row>
    <row r="171" spans="1:59" s="19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</row>
    <row r="172" spans="1:59" s="19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</row>
    <row r="173" spans="1:59" s="19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</row>
    <row r="174" spans="1:59" s="19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</row>
    <row r="175" spans="1:59" s="19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</row>
    <row r="176" spans="1:59" s="19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</row>
    <row r="177" spans="1:59" s="19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</row>
    <row r="178" spans="1:59" s="19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</row>
    <row r="179" spans="1:59" s="19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</row>
    <row r="180" spans="1:59" s="19" customFormat="1" x14ac:dyDescent="0.2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</row>
    <row r="181" spans="1:59" s="19" customFormat="1" x14ac:dyDescent="0.2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</row>
    <row r="182" spans="1:59" s="19" customFormat="1" x14ac:dyDescent="0.2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</row>
    <row r="183" spans="1:59" s="19" customFormat="1" x14ac:dyDescent="0.2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</row>
    <row r="184" spans="1:59" s="19" customFormat="1" x14ac:dyDescent="0.2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</row>
    <row r="185" spans="1:59" s="19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</row>
    <row r="186" spans="1:59" s="19" customForma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</row>
  </sheetData>
  <sheetProtection password="A00D" sheet="1" objects="1" scenarios="1"/>
  <mergeCells count="25">
    <mergeCell ref="D22:I22"/>
    <mergeCell ref="E34:G34"/>
    <mergeCell ref="E11:G11"/>
    <mergeCell ref="E31:G31"/>
    <mergeCell ref="E32:G32"/>
    <mergeCell ref="E33:G33"/>
    <mergeCell ref="E12:G12"/>
    <mergeCell ref="E13:G13"/>
    <mergeCell ref="E14:G14"/>
    <mergeCell ref="D2:F2"/>
    <mergeCell ref="D37:I37"/>
    <mergeCell ref="E25:G25"/>
    <mergeCell ref="E26:G26"/>
    <mergeCell ref="E27:G27"/>
    <mergeCell ref="E28:G28"/>
    <mergeCell ref="E29:G29"/>
    <mergeCell ref="E30:G30"/>
    <mergeCell ref="E19:G19"/>
    <mergeCell ref="E20:G20"/>
    <mergeCell ref="D7:I7"/>
    <mergeCell ref="I24:J24"/>
    <mergeCell ref="E15:G15"/>
    <mergeCell ref="E16:G16"/>
    <mergeCell ref="E17:G17"/>
    <mergeCell ref="E18:G18"/>
  </mergeCells>
  <phoneticPr fontId="2" type="noConversion"/>
  <conditionalFormatting sqref="J25:J34">
    <cfRule type="cellIs" dxfId="7" priority="1" stopIfTrue="1" operator="equal">
      <formula>"VENTAJA"</formula>
    </cfRule>
    <cfRule type="cellIs" dxfId="6" priority="2" stopIfTrue="1" operator="equal">
      <formula>"DESVENTAJA"</formula>
    </cfRule>
  </conditionalFormatting>
  <dataValidations count="1">
    <dataValidation type="decimal" allowBlank="1" showInputMessage="1" showErrorMessage="1" errorTitle="LO SIENTO, ES ERRÓNEO" error="Debe ser una cifra entre 1 y 10" sqref="H11:I20">
      <formula1>1</formula1>
      <formula2>10</formula2>
    </dataValidation>
  </dataValidations>
  <printOptions horizontalCentered="1" verticalCentered="1"/>
  <pageMargins left="1.2598425196850394" right="0.78740157480314965" top="0.98425196850393704" bottom="0.98425196850393704" header="0" footer="0"/>
  <pageSetup paperSize="9" scale="64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tabColor indexed="12"/>
    <pageSetUpPr fitToPage="1"/>
  </sheetPr>
  <dimension ref="A1:BK250"/>
  <sheetViews>
    <sheetView showGridLines="0" showRowColHeaders="0" showZeros="0" showOutlineSymbols="0" zoomScaleNormal="100" workbookViewId="0">
      <pane xSplit="15" ySplit="2" topLeftCell="P3" activePane="bottomRight" state="frozen"/>
      <selection activeCell="B1" sqref="B1"/>
      <selection pane="topRight" activeCell="P1" sqref="P1"/>
      <selection pane="bottomLeft" activeCell="B3" sqref="B3"/>
      <selection pane="bottomRight" activeCell="T21" sqref="T21"/>
    </sheetView>
  </sheetViews>
  <sheetFormatPr baseColWidth="10" defaultRowHeight="12.75" x14ac:dyDescent="0.2"/>
  <cols>
    <col min="1" max="1" width="11.42578125" style="19" hidden="1" customWidth="1"/>
    <col min="2" max="2" width="2.7109375" style="20" customWidth="1"/>
    <col min="3" max="3" width="3" style="4" customWidth="1"/>
    <col min="4" max="4" width="2.7109375" style="4" customWidth="1"/>
    <col min="5" max="5" width="9.28515625" style="4" customWidth="1"/>
    <col min="6" max="6" width="4.28515625" style="4" customWidth="1"/>
    <col min="7" max="7" width="20.85546875" style="4" customWidth="1"/>
    <col min="8" max="8" width="14" style="4" customWidth="1"/>
    <col min="9" max="9" width="1.28515625" style="4" customWidth="1"/>
    <col min="10" max="11" width="11.5703125" style="4" customWidth="1"/>
    <col min="12" max="12" width="4.140625" style="4" customWidth="1"/>
    <col min="13" max="13" width="5.5703125" style="4" customWidth="1"/>
    <col min="14" max="14" width="2.85546875" style="4" customWidth="1"/>
    <col min="15" max="15" width="24.7109375" style="4" customWidth="1"/>
    <col min="16" max="18" width="11.85546875" style="4" customWidth="1"/>
    <col min="19" max="19" width="1.7109375" style="4" customWidth="1"/>
    <col min="20" max="24" width="11.42578125" style="4"/>
    <col min="25" max="27" width="0" style="4" hidden="1" customWidth="1"/>
    <col min="28" max="34" width="11.42578125" style="4"/>
    <col min="35" max="37" width="0" hidden="1" customWidth="1"/>
  </cols>
  <sheetData>
    <row r="1" spans="2:63" s="19" customFormat="1" ht="6" customHeight="1" x14ac:dyDescent="0.2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BC1" s="69"/>
    </row>
    <row r="2" spans="2:63" ht="27" customHeight="1" x14ac:dyDescent="0.25">
      <c r="B2" s="106"/>
      <c r="C2" s="62"/>
      <c r="D2" s="322"/>
      <c r="E2" s="322"/>
      <c r="F2" s="322"/>
      <c r="G2" s="210"/>
      <c r="H2" s="210"/>
      <c r="I2" s="210"/>
      <c r="J2" s="259" t="s">
        <v>54</v>
      </c>
      <c r="K2" s="210"/>
      <c r="L2" s="210"/>
      <c r="M2" s="210"/>
      <c r="N2" s="210"/>
      <c r="O2" s="211"/>
      <c r="P2" s="212"/>
      <c r="Q2" s="74"/>
      <c r="R2" s="74"/>
      <c r="S2" s="74"/>
      <c r="T2" s="74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69"/>
      <c r="BD2" s="19"/>
      <c r="BE2" s="19"/>
      <c r="BF2" s="19"/>
      <c r="BG2" s="19"/>
      <c r="BH2" s="19"/>
      <c r="BI2" s="19"/>
      <c r="BJ2" s="19"/>
      <c r="BK2" s="19"/>
    </row>
    <row r="3" spans="2:63" ht="14.25" x14ac:dyDescent="0.25">
      <c r="B3" s="101"/>
      <c r="C3" s="201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80"/>
      <c r="P3" s="110"/>
      <c r="Q3" s="110"/>
      <c r="R3" s="110"/>
      <c r="S3" s="74"/>
      <c r="T3" s="74"/>
      <c r="U3" s="20"/>
      <c r="V3" s="20"/>
      <c r="W3" s="20"/>
      <c r="X3" s="20"/>
      <c r="Y3" s="209" t="s">
        <v>6</v>
      </c>
      <c r="Z3" s="209" t="s">
        <v>52</v>
      </c>
      <c r="AA3" s="209" t="s">
        <v>53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69"/>
      <c r="BD3" s="19"/>
      <c r="BE3" s="19"/>
      <c r="BF3" s="19"/>
      <c r="BG3" s="19"/>
      <c r="BH3" s="19"/>
      <c r="BI3" s="19"/>
      <c r="BJ3" s="19"/>
      <c r="BK3" s="19"/>
    </row>
    <row r="4" spans="2:63" ht="22.5" customHeight="1" x14ac:dyDescent="0.25">
      <c r="B4" s="101"/>
      <c r="C4" s="20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81"/>
      <c r="P4" s="110"/>
      <c r="Q4" s="110"/>
      <c r="R4" s="110"/>
      <c r="S4" s="74"/>
      <c r="T4" s="74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69"/>
      <c r="BD4" s="19"/>
      <c r="BE4" s="19"/>
      <c r="BF4" s="19"/>
      <c r="BG4" s="19"/>
      <c r="BH4" s="19"/>
      <c r="BI4" s="19"/>
      <c r="BJ4" s="19"/>
      <c r="BK4" s="19"/>
    </row>
    <row r="5" spans="2:63" ht="27" customHeight="1" x14ac:dyDescent="0.25">
      <c r="B5" s="101"/>
      <c r="C5" s="202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81"/>
      <c r="P5" s="110"/>
      <c r="Q5" s="214"/>
      <c r="R5" s="110"/>
      <c r="S5" s="74"/>
      <c r="T5" s="7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69"/>
      <c r="BD5" s="19"/>
      <c r="BE5" s="19"/>
      <c r="BF5" s="19"/>
      <c r="BG5" s="19"/>
      <c r="BH5" s="19"/>
      <c r="BI5" s="19"/>
      <c r="BJ5" s="19"/>
      <c r="BK5" s="19"/>
    </row>
    <row r="6" spans="2:63" ht="18" customHeight="1" x14ac:dyDescent="0.3">
      <c r="B6" s="88"/>
      <c r="C6" s="61">
        <v>1</v>
      </c>
      <c r="D6" s="323" t="s">
        <v>49</v>
      </c>
      <c r="E6" s="324"/>
      <c r="F6" s="324"/>
      <c r="G6" s="325"/>
      <c r="H6" s="335" t="s">
        <v>56</v>
      </c>
      <c r="I6" s="336"/>
      <c r="J6" s="337"/>
      <c r="K6" s="119"/>
      <c r="L6" s="215"/>
      <c r="M6" s="216"/>
      <c r="N6" s="217"/>
      <c r="O6" s="218" t="str">
        <f>+H6</f>
        <v>VENTAS</v>
      </c>
      <c r="P6" s="219" t="s">
        <v>10</v>
      </c>
      <c r="Q6" s="119"/>
      <c r="R6" s="120"/>
      <c r="S6" s="110"/>
      <c r="T6" s="11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</row>
    <row r="7" spans="2:63" ht="16.5" x14ac:dyDescent="0.3">
      <c r="B7" s="199"/>
      <c r="C7" s="204"/>
      <c r="D7" s="220"/>
      <c r="E7" s="331" t="s">
        <v>34</v>
      </c>
      <c r="F7" s="331"/>
      <c r="G7" s="331"/>
      <c r="H7" s="221"/>
      <c r="I7" s="221"/>
      <c r="J7" s="222" t="s">
        <v>24</v>
      </c>
      <c r="K7" s="222" t="s">
        <v>15</v>
      </c>
      <c r="L7" s="223"/>
      <c r="M7" s="121"/>
      <c r="N7" s="159"/>
      <c r="O7" s="159"/>
      <c r="P7" s="159"/>
      <c r="Q7" s="224"/>
      <c r="R7" s="225"/>
      <c r="S7" s="110"/>
      <c r="T7" s="11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</row>
    <row r="8" spans="2:63" ht="16.5" x14ac:dyDescent="0.3">
      <c r="B8" s="102"/>
      <c r="C8" s="205"/>
      <c r="D8" s="130">
        <v>1</v>
      </c>
      <c r="E8" s="338" t="s">
        <v>16</v>
      </c>
      <c r="F8" s="338"/>
      <c r="G8" s="339"/>
      <c r="H8" s="226"/>
      <c r="I8" s="223"/>
      <c r="J8" s="227">
        <v>1</v>
      </c>
      <c r="K8" s="228">
        <v>1000</v>
      </c>
      <c r="L8" s="223"/>
      <c r="M8" s="121"/>
      <c r="N8" s="229">
        <v>1</v>
      </c>
      <c r="O8" s="230" t="str">
        <f>E8</f>
        <v>Competidor 1</v>
      </c>
      <c r="P8" s="231" t="str">
        <f>IF(J8=0,0,IF(J8&gt;=7,FUERTE,IF(J8&gt;=4,MEDIA,IF(J8&lt;4,DEBIL))))</f>
        <v>DEBIL</v>
      </c>
      <c r="Q8" s="232"/>
      <c r="R8" s="233"/>
      <c r="S8" s="110"/>
      <c r="T8" s="11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</row>
    <row r="9" spans="2:63" ht="16.5" x14ac:dyDescent="0.3">
      <c r="B9" s="102"/>
      <c r="C9" s="205"/>
      <c r="D9" s="133">
        <v>2</v>
      </c>
      <c r="E9" s="329" t="s">
        <v>17</v>
      </c>
      <c r="F9" s="329"/>
      <c r="G9" s="330"/>
      <c r="H9" s="226"/>
      <c r="I9" s="223"/>
      <c r="J9" s="234">
        <v>2</v>
      </c>
      <c r="K9" s="235">
        <v>2000</v>
      </c>
      <c r="L9" s="223"/>
      <c r="M9" s="121"/>
      <c r="N9" s="236">
        <v>2</v>
      </c>
      <c r="O9" s="237" t="str">
        <f>E9</f>
        <v>Competidor 2</v>
      </c>
      <c r="P9" s="231" t="str">
        <f>IF(J9=0,0,IF(J9&gt;=7,FUERTE,IF(J9&gt;=4,MEDIA,IF(J9&lt;4,DEBIL))))</f>
        <v>DEBIL</v>
      </c>
      <c r="Q9" s="232"/>
      <c r="R9" s="233"/>
      <c r="S9" s="110"/>
      <c r="T9" s="11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</row>
    <row r="10" spans="2:63" ht="16.5" x14ac:dyDescent="0.3">
      <c r="B10" s="102"/>
      <c r="C10" s="205"/>
      <c r="D10" s="133">
        <v>3</v>
      </c>
      <c r="E10" s="329" t="s">
        <v>18</v>
      </c>
      <c r="F10" s="329"/>
      <c r="G10" s="330"/>
      <c r="H10" s="226"/>
      <c r="I10" s="223"/>
      <c r="J10" s="234">
        <v>3</v>
      </c>
      <c r="K10" s="235">
        <v>3000</v>
      </c>
      <c r="L10" s="223"/>
      <c r="M10" s="121"/>
      <c r="N10" s="236">
        <v>3</v>
      </c>
      <c r="O10" s="237" t="str">
        <f>E10</f>
        <v>Competidor 3</v>
      </c>
      <c r="P10" s="231" t="str">
        <f>IF(J10=0,0,IF(J10&gt;=7,FUERTE,IF(J10&gt;=4,MEDIA,IF(J10&lt;4,DEBIL))))</f>
        <v>DEBIL</v>
      </c>
      <c r="Q10" s="232"/>
      <c r="R10" s="233"/>
      <c r="S10" s="110"/>
      <c r="T10" s="11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</row>
    <row r="11" spans="2:63" ht="16.5" x14ac:dyDescent="0.3">
      <c r="B11" s="102"/>
      <c r="C11" s="205"/>
      <c r="D11" s="133">
        <v>4</v>
      </c>
      <c r="E11" s="329" t="s">
        <v>19</v>
      </c>
      <c r="F11" s="329"/>
      <c r="G11" s="330"/>
      <c r="H11" s="226"/>
      <c r="I11" s="223"/>
      <c r="J11" s="234">
        <v>4</v>
      </c>
      <c r="K11" s="235">
        <v>4000</v>
      </c>
      <c r="L11" s="223"/>
      <c r="M11" s="121"/>
      <c r="N11" s="236">
        <v>4</v>
      </c>
      <c r="O11" s="237" t="str">
        <f>E11</f>
        <v>Competidor 4</v>
      </c>
      <c r="P11" s="231" t="str">
        <f>IF(J11=0,0,IF(J11&gt;=7,FUERTE,IF(J11&gt;=4,MEDIA,IF(J11&lt;4,DEBIL))))</f>
        <v>MEDIA</v>
      </c>
      <c r="Q11" s="232"/>
      <c r="R11" s="233"/>
      <c r="S11" s="110"/>
      <c r="T11" s="11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</row>
    <row r="12" spans="2:63" ht="16.5" x14ac:dyDescent="0.3">
      <c r="B12" s="102"/>
      <c r="C12" s="205"/>
      <c r="D12" s="136">
        <v>5</v>
      </c>
      <c r="E12" s="333" t="s">
        <v>20</v>
      </c>
      <c r="F12" s="333"/>
      <c r="G12" s="334"/>
      <c r="H12" s="226"/>
      <c r="I12" s="223"/>
      <c r="J12" s="238">
        <v>5</v>
      </c>
      <c r="K12" s="239">
        <v>5000</v>
      </c>
      <c r="L12" s="223"/>
      <c r="M12" s="121"/>
      <c r="N12" s="240">
        <v>5</v>
      </c>
      <c r="O12" s="241" t="str">
        <f>E12</f>
        <v>Competidor 5</v>
      </c>
      <c r="P12" s="231" t="str">
        <f>IF(J12=0,0,IF(J12&gt;=7,FUERTE,IF(J12&gt;=4,MEDIA,IF(J12&lt;4,DEBIL))))</f>
        <v>MEDIA</v>
      </c>
      <c r="Q12" s="232"/>
      <c r="R12" s="233"/>
      <c r="S12" s="110"/>
      <c r="T12" s="11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</row>
    <row r="13" spans="2:63" ht="14.25" x14ac:dyDescent="0.25">
      <c r="B13" s="102"/>
      <c r="C13" s="188"/>
      <c r="D13" s="191"/>
      <c r="E13" s="191"/>
      <c r="F13" s="191"/>
      <c r="G13" s="191"/>
      <c r="H13" s="191"/>
      <c r="I13" s="191"/>
      <c r="J13" s="242" t="s">
        <v>21</v>
      </c>
      <c r="K13" s="242" t="s">
        <v>23</v>
      </c>
      <c r="L13" s="191"/>
      <c r="M13" s="184"/>
      <c r="N13" s="175"/>
      <c r="O13" s="175"/>
      <c r="P13" s="175"/>
      <c r="Q13" s="175"/>
      <c r="R13" s="243"/>
      <c r="S13" s="110"/>
      <c r="T13" s="11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</row>
    <row r="14" spans="2:63" ht="14.25" x14ac:dyDescent="0.25">
      <c r="B14" s="102"/>
      <c r="C14" s="188"/>
      <c r="D14" s="191"/>
      <c r="E14" s="191"/>
      <c r="F14" s="191"/>
      <c r="G14" s="191"/>
      <c r="H14" s="244"/>
      <c r="I14" s="244"/>
      <c r="J14" s="244"/>
      <c r="K14" s="245" t="s">
        <v>22</v>
      </c>
      <c r="L14" s="191"/>
      <c r="M14" s="184"/>
      <c r="N14" s="175"/>
      <c r="O14" s="175"/>
      <c r="P14" s="175"/>
      <c r="Q14" s="175"/>
      <c r="R14" s="246"/>
      <c r="S14" s="110"/>
      <c r="T14" s="11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</row>
    <row r="15" spans="2:63" ht="14.25" x14ac:dyDescent="0.25">
      <c r="B15" s="102"/>
      <c r="C15" s="206"/>
      <c r="D15" s="247"/>
      <c r="E15" s="247"/>
      <c r="F15" s="247"/>
      <c r="G15" s="247"/>
      <c r="H15" s="247"/>
      <c r="I15" s="247"/>
      <c r="J15" s="247"/>
      <c r="K15" s="248"/>
      <c r="L15" s="247"/>
      <c r="M15" s="247"/>
      <c r="N15" s="247"/>
      <c r="O15" s="247"/>
      <c r="P15" s="247"/>
      <c r="Q15" s="247"/>
      <c r="R15" s="249"/>
      <c r="S15" s="110"/>
      <c r="T15" s="11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</row>
    <row r="16" spans="2:63" ht="14.25" x14ac:dyDescent="0.25">
      <c r="B16" s="102"/>
      <c r="C16" s="188"/>
      <c r="D16" s="191"/>
      <c r="E16" s="191"/>
      <c r="F16" s="191"/>
      <c r="G16" s="191"/>
      <c r="H16" s="191"/>
      <c r="I16" s="191"/>
      <c r="J16" s="191"/>
      <c r="K16" s="242"/>
      <c r="L16" s="191"/>
      <c r="M16" s="191"/>
      <c r="N16" s="191"/>
      <c r="O16" s="191"/>
      <c r="P16" s="191"/>
      <c r="Q16" s="191"/>
      <c r="R16" s="250"/>
      <c r="S16" s="110"/>
      <c r="T16" s="11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</row>
    <row r="17" spans="2:59" ht="14.25" x14ac:dyDescent="0.25">
      <c r="B17" s="102"/>
      <c r="C17" s="188"/>
      <c r="D17" s="191"/>
      <c r="E17" s="191"/>
      <c r="F17" s="191"/>
      <c r="G17" s="191"/>
      <c r="H17" s="191"/>
      <c r="I17" s="191"/>
      <c r="J17" s="191"/>
      <c r="K17" s="242"/>
      <c r="L17" s="191"/>
      <c r="M17" s="191"/>
      <c r="N17" s="191"/>
      <c r="O17" s="191"/>
      <c r="P17" s="191"/>
      <c r="Q17" s="191"/>
      <c r="R17" s="250"/>
      <c r="S17" s="110"/>
      <c r="T17" s="11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</row>
    <row r="18" spans="2:59" ht="14.25" x14ac:dyDescent="0.25">
      <c r="B18" s="102"/>
      <c r="C18" s="188"/>
      <c r="D18" s="191"/>
      <c r="E18" s="191"/>
      <c r="F18" s="191"/>
      <c r="G18" s="191"/>
      <c r="H18" s="191"/>
      <c r="I18" s="191"/>
      <c r="J18" s="191"/>
      <c r="K18" s="242"/>
      <c r="L18" s="191"/>
      <c r="M18" s="191"/>
      <c r="N18" s="191"/>
      <c r="O18" s="191"/>
      <c r="P18" s="191"/>
      <c r="Q18" s="191"/>
      <c r="R18" s="250"/>
      <c r="S18" s="110"/>
      <c r="T18" s="11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</row>
    <row r="19" spans="2:59" ht="14.25" x14ac:dyDescent="0.25">
      <c r="B19" s="102"/>
      <c r="C19" s="188"/>
      <c r="D19" s="191"/>
      <c r="E19" s="191"/>
      <c r="F19" s="191"/>
      <c r="G19" s="191"/>
      <c r="H19" s="191"/>
      <c r="I19" s="191"/>
      <c r="J19" s="191"/>
      <c r="K19" s="242"/>
      <c r="L19" s="191"/>
      <c r="M19" s="191"/>
      <c r="N19" s="191"/>
      <c r="O19" s="191"/>
      <c r="P19" s="191"/>
      <c r="Q19" s="191"/>
      <c r="R19" s="250"/>
      <c r="S19" s="110"/>
      <c r="T19" s="11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</row>
    <row r="20" spans="2:59" ht="14.25" x14ac:dyDescent="0.25">
      <c r="B20" s="102"/>
      <c r="C20" s="188"/>
      <c r="D20" s="191"/>
      <c r="E20" s="191"/>
      <c r="F20" s="191"/>
      <c r="G20" s="191"/>
      <c r="H20" s="191"/>
      <c r="I20" s="191"/>
      <c r="J20" s="191"/>
      <c r="K20" s="242"/>
      <c r="L20" s="191"/>
      <c r="M20" s="191"/>
      <c r="N20" s="191"/>
      <c r="O20" s="191"/>
      <c r="P20" s="191"/>
      <c r="Q20" s="191"/>
      <c r="R20" s="250"/>
      <c r="S20" s="110"/>
      <c r="T20" s="11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</row>
    <row r="21" spans="2:59" ht="14.25" x14ac:dyDescent="0.25">
      <c r="B21" s="102"/>
      <c r="C21" s="188"/>
      <c r="D21" s="191"/>
      <c r="E21" s="191"/>
      <c r="F21" s="191"/>
      <c r="G21" s="191"/>
      <c r="H21" s="191"/>
      <c r="I21" s="191"/>
      <c r="J21" s="191"/>
      <c r="K21" s="242"/>
      <c r="L21" s="191"/>
      <c r="M21" s="191"/>
      <c r="N21" s="191"/>
      <c r="O21" s="191"/>
      <c r="P21" s="191"/>
      <c r="Q21" s="191"/>
      <c r="R21" s="250"/>
      <c r="S21" s="110"/>
      <c r="T21" s="11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</row>
    <row r="22" spans="2:59" ht="14.25" x14ac:dyDescent="0.25">
      <c r="B22" s="102"/>
      <c r="C22" s="188"/>
      <c r="D22" s="191"/>
      <c r="E22" s="191"/>
      <c r="F22" s="191"/>
      <c r="G22" s="191"/>
      <c r="H22" s="191"/>
      <c r="I22" s="191"/>
      <c r="J22" s="191"/>
      <c r="K22" s="242"/>
      <c r="L22" s="191"/>
      <c r="M22" s="191"/>
      <c r="N22" s="191"/>
      <c r="O22" s="191"/>
      <c r="P22" s="191"/>
      <c r="Q22" s="191"/>
      <c r="R22" s="250"/>
      <c r="S22" s="110"/>
      <c r="T22" s="11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2:59" ht="14.25" x14ac:dyDescent="0.25">
      <c r="B23" s="102"/>
      <c r="C23" s="188"/>
      <c r="D23" s="191"/>
      <c r="E23" s="191"/>
      <c r="F23" s="191"/>
      <c r="G23" s="191"/>
      <c r="H23" s="191"/>
      <c r="I23" s="191"/>
      <c r="J23" s="191"/>
      <c r="K23" s="242"/>
      <c r="L23" s="191"/>
      <c r="M23" s="191"/>
      <c r="N23" s="191"/>
      <c r="O23" s="191"/>
      <c r="P23" s="191"/>
      <c r="Q23" s="191"/>
      <c r="R23" s="250"/>
      <c r="S23" s="110"/>
      <c r="T23" s="11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2:59" ht="14.25" x14ac:dyDescent="0.25">
      <c r="B24" s="102"/>
      <c r="C24" s="188"/>
      <c r="D24" s="191"/>
      <c r="E24" s="191"/>
      <c r="F24" s="191"/>
      <c r="G24" s="191"/>
      <c r="H24" s="191"/>
      <c r="I24" s="191"/>
      <c r="J24" s="191"/>
      <c r="K24" s="242"/>
      <c r="L24" s="191"/>
      <c r="M24" s="191"/>
      <c r="N24" s="191"/>
      <c r="O24" s="191"/>
      <c r="P24" s="191"/>
      <c r="Q24" s="191"/>
      <c r="R24" s="250"/>
      <c r="S24" s="110"/>
      <c r="T24" s="11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</row>
    <row r="25" spans="2:59" ht="14.25" x14ac:dyDescent="0.25">
      <c r="B25" s="102"/>
      <c r="C25" s="188"/>
      <c r="D25" s="191"/>
      <c r="E25" s="191"/>
      <c r="F25" s="191"/>
      <c r="G25" s="191"/>
      <c r="H25" s="191"/>
      <c r="I25" s="191"/>
      <c r="J25" s="191"/>
      <c r="K25" s="242"/>
      <c r="L25" s="191"/>
      <c r="M25" s="191"/>
      <c r="N25" s="191"/>
      <c r="O25" s="191"/>
      <c r="P25" s="191"/>
      <c r="Q25" s="191"/>
      <c r="R25" s="250"/>
      <c r="S25" s="110"/>
      <c r="T25" s="11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</row>
    <row r="26" spans="2:59" ht="14.25" x14ac:dyDescent="0.25">
      <c r="B26" s="102"/>
      <c r="C26" s="188"/>
      <c r="D26" s="191"/>
      <c r="E26" s="191"/>
      <c r="F26" s="191"/>
      <c r="G26" s="191"/>
      <c r="H26" s="191"/>
      <c r="I26" s="191"/>
      <c r="J26" s="191"/>
      <c r="K26" s="242"/>
      <c r="L26" s="191"/>
      <c r="M26" s="191"/>
      <c r="N26" s="191"/>
      <c r="O26" s="191"/>
      <c r="P26" s="191"/>
      <c r="Q26" s="191"/>
      <c r="R26" s="250"/>
      <c r="S26" s="110"/>
      <c r="T26" s="11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</row>
    <row r="27" spans="2:59" ht="14.25" x14ac:dyDescent="0.25">
      <c r="B27" s="102"/>
      <c r="C27" s="188"/>
      <c r="D27" s="191"/>
      <c r="E27" s="191"/>
      <c r="F27" s="191"/>
      <c r="G27" s="191"/>
      <c r="H27" s="191"/>
      <c r="I27" s="191"/>
      <c r="J27" s="191"/>
      <c r="K27" s="242"/>
      <c r="L27" s="191"/>
      <c r="M27" s="191"/>
      <c r="N27" s="191"/>
      <c r="O27" s="191"/>
      <c r="P27" s="191"/>
      <c r="Q27" s="191"/>
      <c r="R27" s="250"/>
      <c r="S27" s="110"/>
      <c r="T27" s="11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</row>
    <row r="28" spans="2:59" ht="14.25" x14ac:dyDescent="0.25">
      <c r="B28" s="102"/>
      <c r="C28" s="188"/>
      <c r="D28" s="191"/>
      <c r="E28" s="191"/>
      <c r="F28" s="191"/>
      <c r="G28" s="191"/>
      <c r="H28" s="191"/>
      <c r="I28" s="191"/>
      <c r="J28" s="191"/>
      <c r="K28" s="242"/>
      <c r="L28" s="191"/>
      <c r="M28" s="191"/>
      <c r="N28" s="191"/>
      <c r="O28" s="191"/>
      <c r="P28" s="191"/>
      <c r="Q28" s="191"/>
      <c r="R28" s="250"/>
      <c r="S28" s="110"/>
      <c r="T28" s="11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</row>
    <row r="29" spans="2:59" ht="14.25" x14ac:dyDescent="0.25">
      <c r="B29" s="102"/>
      <c r="C29" s="188"/>
      <c r="D29" s="191"/>
      <c r="E29" s="191"/>
      <c r="F29" s="191"/>
      <c r="G29" s="191"/>
      <c r="H29" s="191"/>
      <c r="I29" s="191"/>
      <c r="J29" s="191"/>
      <c r="K29" s="242"/>
      <c r="L29" s="191"/>
      <c r="M29" s="191"/>
      <c r="N29" s="191"/>
      <c r="O29" s="191"/>
      <c r="P29" s="191"/>
      <c r="Q29" s="191"/>
      <c r="R29" s="250"/>
      <c r="S29" s="110"/>
      <c r="T29" s="11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</row>
    <row r="30" spans="2:59" ht="14.25" x14ac:dyDescent="0.25">
      <c r="B30" s="102"/>
      <c r="C30" s="188"/>
      <c r="D30" s="191"/>
      <c r="E30" s="191"/>
      <c r="F30" s="191"/>
      <c r="G30" s="191"/>
      <c r="H30" s="191"/>
      <c r="I30" s="191"/>
      <c r="J30" s="191"/>
      <c r="K30" s="242"/>
      <c r="L30" s="191"/>
      <c r="M30" s="191"/>
      <c r="N30" s="191"/>
      <c r="O30" s="191"/>
      <c r="P30" s="191"/>
      <c r="Q30" s="191"/>
      <c r="R30" s="250"/>
      <c r="S30" s="110"/>
      <c r="T30" s="11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</row>
    <row r="31" spans="2:59" ht="14.25" x14ac:dyDescent="0.25">
      <c r="B31" s="102"/>
      <c r="C31" s="188"/>
      <c r="D31" s="191"/>
      <c r="E31" s="191"/>
      <c r="F31" s="191"/>
      <c r="G31" s="191"/>
      <c r="H31" s="191"/>
      <c r="I31" s="191"/>
      <c r="J31" s="191"/>
      <c r="K31" s="242"/>
      <c r="L31" s="191"/>
      <c r="M31" s="191"/>
      <c r="N31" s="191"/>
      <c r="O31" s="191"/>
      <c r="P31" s="191"/>
      <c r="Q31" s="191"/>
      <c r="R31" s="250"/>
      <c r="S31" s="110"/>
      <c r="T31" s="11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</row>
    <row r="32" spans="2:59" ht="14.25" x14ac:dyDescent="0.25">
      <c r="B32" s="102"/>
      <c r="C32" s="188"/>
      <c r="D32" s="191"/>
      <c r="E32" s="191"/>
      <c r="F32" s="191"/>
      <c r="G32" s="191"/>
      <c r="H32" s="191"/>
      <c r="I32" s="191"/>
      <c r="J32" s="191"/>
      <c r="K32" s="242"/>
      <c r="L32" s="191"/>
      <c r="M32" s="191"/>
      <c r="N32" s="191"/>
      <c r="O32" s="191"/>
      <c r="P32" s="191"/>
      <c r="Q32" s="191"/>
      <c r="R32" s="250"/>
      <c r="S32" s="110"/>
      <c r="T32" s="11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</row>
    <row r="33" spans="2:59" ht="14.25" x14ac:dyDescent="0.25">
      <c r="B33" s="102"/>
      <c r="C33" s="188"/>
      <c r="D33" s="191"/>
      <c r="E33" s="191"/>
      <c r="F33" s="191"/>
      <c r="G33" s="191"/>
      <c r="H33" s="191"/>
      <c r="I33" s="191"/>
      <c r="J33" s="191"/>
      <c r="K33" s="242"/>
      <c r="L33" s="191"/>
      <c r="M33" s="191"/>
      <c r="N33" s="191"/>
      <c r="O33" s="191"/>
      <c r="P33" s="191"/>
      <c r="Q33" s="191"/>
      <c r="R33" s="250"/>
      <c r="S33" s="110"/>
      <c r="T33" s="11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</row>
    <row r="34" spans="2:59" ht="14.25" x14ac:dyDescent="0.25">
      <c r="B34" s="102"/>
      <c r="C34" s="188"/>
      <c r="D34" s="191"/>
      <c r="E34" s="191"/>
      <c r="F34" s="191"/>
      <c r="G34" s="191"/>
      <c r="H34" s="191"/>
      <c r="I34" s="191"/>
      <c r="J34" s="191"/>
      <c r="K34" s="242"/>
      <c r="L34" s="191"/>
      <c r="M34" s="191"/>
      <c r="N34" s="191"/>
      <c r="O34" s="191"/>
      <c r="P34" s="191"/>
      <c r="Q34" s="191"/>
      <c r="R34" s="250"/>
      <c r="S34" s="110"/>
      <c r="T34" s="11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</row>
    <row r="35" spans="2:59" ht="18" customHeight="1" x14ac:dyDescent="0.3">
      <c r="B35" s="200"/>
      <c r="C35" s="61">
        <v>2</v>
      </c>
      <c r="D35" s="323" t="s">
        <v>49</v>
      </c>
      <c r="E35" s="324"/>
      <c r="F35" s="324"/>
      <c r="G35" s="325"/>
      <c r="H35" s="326" t="s">
        <v>16</v>
      </c>
      <c r="I35" s="327"/>
      <c r="J35" s="328"/>
      <c r="K35" s="119"/>
      <c r="L35" s="215"/>
      <c r="M35" s="216"/>
      <c r="N35" s="217"/>
      <c r="O35" s="218" t="str">
        <f>+H35</f>
        <v>Competidor 1</v>
      </c>
      <c r="P35" s="219" t="s">
        <v>10</v>
      </c>
      <c r="Q35" s="119"/>
      <c r="R35" s="120"/>
      <c r="S35" s="73"/>
      <c r="T35" s="73"/>
      <c r="U35" s="72"/>
      <c r="V35" s="72"/>
      <c r="W35" s="72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</row>
    <row r="36" spans="2:59" ht="16.5" x14ac:dyDescent="0.3">
      <c r="B36" s="199"/>
      <c r="C36" s="204"/>
      <c r="D36" s="220"/>
      <c r="E36" s="332" t="s">
        <v>40</v>
      </c>
      <c r="F36" s="332"/>
      <c r="G36" s="332"/>
      <c r="H36" s="172"/>
      <c r="I36" s="172"/>
      <c r="J36" s="222" t="s">
        <v>24</v>
      </c>
      <c r="K36" s="222" t="s">
        <v>15</v>
      </c>
      <c r="L36" s="252"/>
      <c r="M36" s="121"/>
      <c r="N36" s="159"/>
      <c r="O36" s="159"/>
      <c r="P36" s="159"/>
      <c r="Q36" s="224"/>
      <c r="R36" s="225"/>
      <c r="S36" s="73"/>
      <c r="T36" s="73"/>
      <c r="U36" s="72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</row>
    <row r="37" spans="2:59" ht="16.5" x14ac:dyDescent="0.3">
      <c r="B37" s="102"/>
      <c r="C37" s="207"/>
      <c r="D37" s="130">
        <v>1</v>
      </c>
      <c r="E37" s="338" t="s">
        <v>35</v>
      </c>
      <c r="F37" s="338"/>
      <c r="G37" s="339"/>
      <c r="H37" s="226"/>
      <c r="I37" s="223"/>
      <c r="J37" s="227">
        <v>9</v>
      </c>
      <c r="K37" s="228">
        <v>12000</v>
      </c>
      <c r="L37" s="223"/>
      <c r="M37" s="121"/>
      <c r="N37" s="229">
        <v>1</v>
      </c>
      <c r="O37" s="230" t="str">
        <f>E37</f>
        <v>Ventas - Facturación</v>
      </c>
      <c r="P37" s="231" t="str">
        <f>IF(J37=0,0,IF(J37&gt;=7,FUERTE,IF(J37&gt;=4,MEDIA,IF(J37&lt;4,DEBIL))))</f>
        <v>FUERTE</v>
      </c>
      <c r="Q37" s="232"/>
      <c r="R37" s="233"/>
      <c r="S37" s="73"/>
      <c r="T37" s="73"/>
      <c r="U37" s="72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</row>
    <row r="38" spans="2:59" ht="16.5" x14ac:dyDescent="0.3">
      <c r="B38" s="102"/>
      <c r="C38" s="207"/>
      <c r="D38" s="133">
        <v>2</v>
      </c>
      <c r="E38" s="329" t="s">
        <v>36</v>
      </c>
      <c r="F38" s="329"/>
      <c r="G38" s="330"/>
      <c r="H38" s="226"/>
      <c r="I38" s="223"/>
      <c r="J38" s="234">
        <v>6</v>
      </c>
      <c r="K38" s="235">
        <v>8000</v>
      </c>
      <c r="L38" s="223"/>
      <c r="M38" s="121"/>
      <c r="N38" s="236">
        <v>2</v>
      </c>
      <c r="O38" s="237" t="str">
        <f>E38</f>
        <v>Inversiones en publicidad</v>
      </c>
      <c r="P38" s="231" t="str">
        <f>IF(J38=0,0,IF(J38&gt;=7,FUERTE,IF(J38&gt;=4,MEDIA,IF(J38&lt;4,DEBIL))))</f>
        <v>MEDIA</v>
      </c>
      <c r="Q38" s="232"/>
      <c r="R38" s="233"/>
      <c r="S38" s="73"/>
      <c r="T38" s="73"/>
      <c r="U38" s="72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</row>
    <row r="39" spans="2:59" ht="16.5" x14ac:dyDescent="0.3">
      <c r="B39" s="102"/>
      <c r="C39" s="207"/>
      <c r="D39" s="133">
        <v>3</v>
      </c>
      <c r="E39" s="329" t="s">
        <v>37</v>
      </c>
      <c r="F39" s="329"/>
      <c r="G39" s="330"/>
      <c r="H39" s="226"/>
      <c r="I39" s="223"/>
      <c r="J39" s="234">
        <v>2</v>
      </c>
      <c r="K39" s="235">
        <v>6000</v>
      </c>
      <c r="L39" s="223"/>
      <c r="M39" s="121"/>
      <c r="N39" s="236">
        <v>3</v>
      </c>
      <c r="O39" s="237" t="str">
        <f>E39</f>
        <v>Número de tiendas</v>
      </c>
      <c r="P39" s="231" t="str">
        <f>IF(J39=0,0,IF(J39&gt;=7,FUERTE,IF(J39&gt;=4,MEDIA,IF(J39&lt;4,DEBIL))))</f>
        <v>DEBIL</v>
      </c>
      <c r="Q39" s="232"/>
      <c r="R39" s="233"/>
      <c r="S39" s="73"/>
      <c r="T39" s="73"/>
      <c r="U39" s="72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</row>
    <row r="40" spans="2:59" ht="16.5" x14ac:dyDescent="0.3">
      <c r="B40" s="102"/>
      <c r="C40" s="207"/>
      <c r="D40" s="133">
        <v>4</v>
      </c>
      <c r="E40" s="329" t="s">
        <v>38</v>
      </c>
      <c r="F40" s="329"/>
      <c r="G40" s="330"/>
      <c r="H40" s="226"/>
      <c r="I40" s="223"/>
      <c r="J40" s="234">
        <v>5</v>
      </c>
      <c r="K40" s="235">
        <v>6000</v>
      </c>
      <c r="L40" s="223"/>
      <c r="M40" s="121"/>
      <c r="N40" s="236">
        <v>4</v>
      </c>
      <c r="O40" s="237" t="str">
        <f>E40</f>
        <v>Número de clientes</v>
      </c>
      <c r="P40" s="231" t="str">
        <f>IF(J40=0,0,IF(J40&gt;=7,FUERTE,IF(J40&gt;=4,MEDIA,IF(J40&lt;4,DEBIL))))</f>
        <v>MEDIA</v>
      </c>
      <c r="Q40" s="232"/>
      <c r="R40" s="233"/>
      <c r="S40" s="73"/>
      <c r="T40" s="73"/>
      <c r="U40" s="72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</row>
    <row r="41" spans="2:59" ht="16.5" x14ac:dyDescent="0.3">
      <c r="B41" s="102"/>
      <c r="C41" s="207"/>
      <c r="D41" s="136">
        <v>5</v>
      </c>
      <c r="E41" s="333" t="s">
        <v>39</v>
      </c>
      <c r="F41" s="333"/>
      <c r="G41" s="334"/>
      <c r="H41" s="226"/>
      <c r="I41" s="223"/>
      <c r="J41" s="238">
        <v>8</v>
      </c>
      <c r="K41" s="239">
        <v>10000</v>
      </c>
      <c r="L41" s="223"/>
      <c r="M41" s="121"/>
      <c r="N41" s="240">
        <v>5</v>
      </c>
      <c r="O41" s="241" t="str">
        <f>E41</f>
        <v>Ventas - Pedidos</v>
      </c>
      <c r="P41" s="231" t="str">
        <f>IF(J41=0,0,IF(J41&gt;=7,FUERTE,IF(J41&gt;=4,MEDIA,IF(J41&lt;4,DEBIL))))</f>
        <v>FUERTE</v>
      </c>
      <c r="Q41" s="232"/>
      <c r="R41" s="233"/>
      <c r="S41" s="73"/>
      <c r="T41" s="73"/>
      <c r="U41" s="72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</row>
    <row r="42" spans="2:59" ht="14.25" x14ac:dyDescent="0.25">
      <c r="B42" s="102"/>
      <c r="C42" s="203"/>
      <c r="D42" s="175"/>
      <c r="E42" s="175"/>
      <c r="F42" s="175"/>
      <c r="G42" s="175"/>
      <c r="H42" s="175"/>
      <c r="I42" s="191"/>
      <c r="J42" s="242" t="s">
        <v>21</v>
      </c>
      <c r="K42" s="242" t="s">
        <v>23</v>
      </c>
      <c r="L42" s="191"/>
      <c r="M42" s="184"/>
      <c r="N42" s="175"/>
      <c r="O42" s="175"/>
      <c r="P42" s="175"/>
      <c r="Q42" s="175"/>
      <c r="R42" s="243"/>
      <c r="S42" s="73"/>
      <c r="T42" s="73"/>
      <c r="U42" s="72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</row>
    <row r="43" spans="2:59" ht="14.25" x14ac:dyDescent="0.25">
      <c r="B43" s="102"/>
      <c r="C43" s="203"/>
      <c r="D43" s="175"/>
      <c r="E43" s="175"/>
      <c r="F43" s="175"/>
      <c r="G43" s="175"/>
      <c r="H43" s="175"/>
      <c r="I43" s="191"/>
      <c r="J43" s="191"/>
      <c r="K43" s="242" t="s">
        <v>22</v>
      </c>
      <c r="L43" s="191"/>
      <c r="M43" s="184"/>
      <c r="N43" s="175"/>
      <c r="O43" s="175"/>
      <c r="P43" s="175"/>
      <c r="Q43" s="175"/>
      <c r="R43" s="246"/>
      <c r="S43" s="73"/>
      <c r="T43" s="73"/>
      <c r="U43" s="72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</row>
    <row r="44" spans="2:59" ht="14.25" x14ac:dyDescent="0.25">
      <c r="B44" s="102"/>
      <c r="C44" s="208"/>
      <c r="D44" s="176"/>
      <c r="E44" s="176"/>
      <c r="F44" s="176"/>
      <c r="G44" s="176"/>
      <c r="H44" s="176"/>
      <c r="I44" s="176"/>
      <c r="J44" s="176"/>
      <c r="K44" s="253"/>
      <c r="L44" s="176"/>
      <c r="M44" s="176"/>
      <c r="N44" s="176"/>
      <c r="O44" s="176"/>
      <c r="P44" s="176"/>
      <c r="Q44" s="176"/>
      <c r="R44" s="254"/>
      <c r="S44" s="110"/>
      <c r="T44" s="11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</row>
    <row r="45" spans="2:59" ht="14.25" x14ac:dyDescent="0.25">
      <c r="B45" s="102"/>
      <c r="C45" s="188"/>
      <c r="D45" s="191"/>
      <c r="E45" s="191"/>
      <c r="F45" s="191"/>
      <c r="G45" s="191"/>
      <c r="H45" s="191"/>
      <c r="I45" s="191"/>
      <c r="J45" s="191"/>
      <c r="K45" s="242"/>
      <c r="L45" s="191"/>
      <c r="M45" s="191"/>
      <c r="N45" s="191"/>
      <c r="O45" s="191"/>
      <c r="P45" s="191"/>
      <c r="Q45" s="191"/>
      <c r="R45" s="250"/>
      <c r="S45" s="110"/>
      <c r="T45" s="11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</row>
    <row r="46" spans="2:59" ht="14.25" x14ac:dyDescent="0.25">
      <c r="B46" s="102"/>
      <c r="C46" s="188"/>
      <c r="D46" s="191"/>
      <c r="E46" s="191"/>
      <c r="F46" s="191"/>
      <c r="G46" s="191"/>
      <c r="H46" s="191"/>
      <c r="I46" s="191"/>
      <c r="J46" s="191"/>
      <c r="K46" s="242"/>
      <c r="L46" s="191"/>
      <c r="M46" s="191"/>
      <c r="N46" s="191"/>
      <c r="O46" s="191"/>
      <c r="P46" s="191"/>
      <c r="Q46" s="191"/>
      <c r="R46" s="250"/>
      <c r="S46" s="110"/>
      <c r="T46" s="11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</row>
    <row r="47" spans="2:59" ht="14.25" x14ac:dyDescent="0.25">
      <c r="B47" s="102"/>
      <c r="C47" s="188"/>
      <c r="D47" s="191"/>
      <c r="E47" s="191"/>
      <c r="F47" s="191"/>
      <c r="G47" s="191"/>
      <c r="H47" s="191"/>
      <c r="I47" s="191"/>
      <c r="J47" s="191"/>
      <c r="K47" s="242"/>
      <c r="L47" s="191"/>
      <c r="M47" s="191"/>
      <c r="N47" s="191"/>
      <c r="O47" s="191"/>
      <c r="P47" s="191"/>
      <c r="Q47" s="191"/>
      <c r="R47" s="250"/>
      <c r="S47" s="110"/>
      <c r="T47" s="11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</row>
    <row r="48" spans="2:59" ht="14.25" x14ac:dyDescent="0.25">
      <c r="B48" s="102"/>
      <c r="C48" s="188"/>
      <c r="D48" s="191"/>
      <c r="E48" s="191"/>
      <c r="F48" s="191"/>
      <c r="G48" s="191"/>
      <c r="H48" s="191"/>
      <c r="I48" s="191"/>
      <c r="J48" s="191"/>
      <c r="K48" s="242"/>
      <c r="L48" s="191"/>
      <c r="M48" s="191"/>
      <c r="N48" s="191"/>
      <c r="O48" s="191"/>
      <c r="P48" s="191"/>
      <c r="Q48" s="191"/>
      <c r="R48" s="250"/>
      <c r="S48" s="110"/>
      <c r="T48" s="11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</row>
    <row r="49" spans="1:59" ht="14.25" x14ac:dyDescent="0.25">
      <c r="B49" s="102"/>
      <c r="C49" s="188"/>
      <c r="D49" s="191"/>
      <c r="E49" s="191"/>
      <c r="F49" s="191"/>
      <c r="G49" s="191"/>
      <c r="H49" s="191"/>
      <c r="I49" s="191"/>
      <c r="J49" s="191"/>
      <c r="K49" s="242"/>
      <c r="L49" s="191"/>
      <c r="M49" s="191"/>
      <c r="N49" s="191"/>
      <c r="O49" s="191"/>
      <c r="P49" s="191"/>
      <c r="Q49" s="191"/>
      <c r="R49" s="250"/>
      <c r="S49" s="110"/>
      <c r="T49" s="11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</row>
    <row r="50" spans="1:59" ht="14.25" x14ac:dyDescent="0.25">
      <c r="B50" s="102"/>
      <c r="C50" s="188"/>
      <c r="D50" s="191"/>
      <c r="E50" s="191"/>
      <c r="F50" s="191"/>
      <c r="G50" s="191"/>
      <c r="H50" s="191"/>
      <c r="I50" s="191"/>
      <c r="J50" s="191"/>
      <c r="K50" s="242"/>
      <c r="L50" s="191"/>
      <c r="M50" s="191"/>
      <c r="N50" s="191"/>
      <c r="O50" s="191"/>
      <c r="P50" s="191"/>
      <c r="Q50" s="191"/>
      <c r="R50" s="250"/>
      <c r="S50" s="110"/>
      <c r="T50" s="11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</row>
    <row r="51" spans="1:59" ht="14.25" x14ac:dyDescent="0.25">
      <c r="B51" s="102"/>
      <c r="C51" s="188"/>
      <c r="D51" s="191"/>
      <c r="E51" s="191"/>
      <c r="F51" s="191"/>
      <c r="G51" s="191"/>
      <c r="H51" s="191"/>
      <c r="I51" s="191"/>
      <c r="J51" s="191"/>
      <c r="K51" s="242"/>
      <c r="L51" s="191"/>
      <c r="M51" s="191"/>
      <c r="N51" s="191"/>
      <c r="O51" s="191"/>
      <c r="P51" s="191"/>
      <c r="Q51" s="191"/>
      <c r="R51" s="250"/>
      <c r="S51" s="110"/>
      <c r="T51" s="11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</row>
    <row r="52" spans="1:59" ht="14.25" x14ac:dyDescent="0.25">
      <c r="B52" s="102"/>
      <c r="C52" s="188"/>
      <c r="D52" s="191"/>
      <c r="E52" s="191"/>
      <c r="F52" s="191"/>
      <c r="G52" s="191"/>
      <c r="H52" s="191"/>
      <c r="I52" s="191"/>
      <c r="J52" s="191"/>
      <c r="K52" s="242"/>
      <c r="L52" s="191"/>
      <c r="M52" s="191"/>
      <c r="N52" s="191"/>
      <c r="O52" s="191"/>
      <c r="P52" s="191"/>
      <c r="Q52" s="191"/>
      <c r="R52" s="250"/>
      <c r="S52" s="110"/>
      <c r="T52" s="11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</row>
    <row r="53" spans="1:59" ht="14.25" x14ac:dyDescent="0.25">
      <c r="B53" s="102"/>
      <c r="C53" s="188"/>
      <c r="D53" s="191"/>
      <c r="E53" s="191"/>
      <c r="F53" s="191"/>
      <c r="G53" s="191"/>
      <c r="H53" s="191"/>
      <c r="I53" s="191"/>
      <c r="J53" s="191"/>
      <c r="K53" s="242"/>
      <c r="L53" s="191"/>
      <c r="M53" s="191"/>
      <c r="N53" s="191"/>
      <c r="O53" s="191"/>
      <c r="P53" s="191"/>
      <c r="Q53" s="191"/>
      <c r="R53" s="250"/>
      <c r="S53" s="110"/>
      <c r="T53" s="11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</row>
    <row r="54" spans="1:59" s="9" customFormat="1" ht="14.25" x14ac:dyDescent="0.25">
      <c r="A54" s="95"/>
      <c r="B54" s="102"/>
      <c r="C54" s="188"/>
      <c r="D54" s="191"/>
      <c r="E54" s="191"/>
      <c r="F54" s="191"/>
      <c r="G54" s="191"/>
      <c r="H54" s="191"/>
      <c r="I54" s="191"/>
      <c r="J54" s="191"/>
      <c r="K54" s="242"/>
      <c r="L54" s="191"/>
      <c r="M54" s="191"/>
      <c r="N54" s="191"/>
      <c r="O54" s="191"/>
      <c r="P54" s="191"/>
      <c r="Q54" s="191"/>
      <c r="R54" s="250"/>
      <c r="S54" s="110"/>
      <c r="T54" s="11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</row>
    <row r="55" spans="1:59" ht="14.25" x14ac:dyDescent="0.25">
      <c r="B55" s="102"/>
      <c r="C55" s="188"/>
      <c r="D55" s="191"/>
      <c r="E55" s="191"/>
      <c r="F55" s="191"/>
      <c r="G55" s="191"/>
      <c r="H55" s="191"/>
      <c r="I55" s="191"/>
      <c r="J55" s="191"/>
      <c r="K55" s="242"/>
      <c r="L55" s="191"/>
      <c r="M55" s="191"/>
      <c r="N55" s="191"/>
      <c r="O55" s="191"/>
      <c r="P55" s="191"/>
      <c r="Q55" s="191"/>
      <c r="R55" s="250"/>
      <c r="S55" s="110"/>
      <c r="T55" s="11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</row>
    <row r="56" spans="1:59" ht="14.25" x14ac:dyDescent="0.25">
      <c r="B56" s="102"/>
      <c r="C56" s="188"/>
      <c r="D56" s="191"/>
      <c r="E56" s="191"/>
      <c r="F56" s="191"/>
      <c r="G56" s="191"/>
      <c r="H56" s="191"/>
      <c r="I56" s="191"/>
      <c r="J56" s="191"/>
      <c r="K56" s="242"/>
      <c r="L56" s="191"/>
      <c r="M56" s="191"/>
      <c r="N56" s="191"/>
      <c r="O56" s="191"/>
      <c r="P56" s="191"/>
      <c r="Q56" s="191"/>
      <c r="R56" s="250"/>
      <c r="S56" s="110"/>
      <c r="T56" s="11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</row>
    <row r="57" spans="1:59" ht="14.25" x14ac:dyDescent="0.25">
      <c r="B57" s="102"/>
      <c r="C57" s="188"/>
      <c r="D57" s="191"/>
      <c r="E57" s="191"/>
      <c r="F57" s="191"/>
      <c r="G57" s="191"/>
      <c r="H57" s="191"/>
      <c r="I57" s="191"/>
      <c r="J57" s="191"/>
      <c r="K57" s="242"/>
      <c r="L57" s="191"/>
      <c r="M57" s="191"/>
      <c r="N57" s="191"/>
      <c r="O57" s="191"/>
      <c r="P57" s="191"/>
      <c r="Q57" s="191"/>
      <c r="R57" s="250"/>
      <c r="S57" s="110"/>
      <c r="T57" s="11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</row>
    <row r="58" spans="1:59" ht="14.25" x14ac:dyDescent="0.25">
      <c r="B58" s="102"/>
      <c r="C58" s="188"/>
      <c r="D58" s="191"/>
      <c r="E58" s="191"/>
      <c r="F58" s="191"/>
      <c r="G58" s="191"/>
      <c r="H58" s="191"/>
      <c r="I58" s="191"/>
      <c r="J58" s="191"/>
      <c r="K58" s="242"/>
      <c r="L58" s="191"/>
      <c r="M58" s="191"/>
      <c r="N58" s="191"/>
      <c r="O58" s="191"/>
      <c r="P58" s="191"/>
      <c r="Q58" s="191"/>
      <c r="R58" s="250"/>
      <c r="S58" s="110"/>
      <c r="T58" s="11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</row>
    <row r="59" spans="1:59" ht="14.25" x14ac:dyDescent="0.25">
      <c r="B59" s="102"/>
      <c r="C59" s="188"/>
      <c r="D59" s="191"/>
      <c r="E59" s="191"/>
      <c r="F59" s="191"/>
      <c r="G59" s="191"/>
      <c r="H59" s="191"/>
      <c r="I59" s="191"/>
      <c r="J59" s="191"/>
      <c r="K59" s="242"/>
      <c r="L59" s="191"/>
      <c r="M59" s="191"/>
      <c r="N59" s="191"/>
      <c r="O59" s="191"/>
      <c r="P59" s="191"/>
      <c r="Q59" s="191"/>
      <c r="R59" s="250"/>
      <c r="S59" s="110"/>
      <c r="T59" s="11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</row>
    <row r="60" spans="1:59" ht="14.25" x14ac:dyDescent="0.25">
      <c r="B60" s="102"/>
      <c r="C60" s="188"/>
      <c r="D60" s="191"/>
      <c r="E60" s="191"/>
      <c r="F60" s="191"/>
      <c r="G60" s="191"/>
      <c r="H60" s="191"/>
      <c r="I60" s="191"/>
      <c r="J60" s="191"/>
      <c r="K60" s="242"/>
      <c r="L60" s="191"/>
      <c r="M60" s="191"/>
      <c r="N60" s="191"/>
      <c r="O60" s="191"/>
      <c r="P60" s="191"/>
      <c r="Q60" s="191"/>
      <c r="R60" s="250"/>
      <c r="S60" s="110"/>
      <c r="T60" s="11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</row>
    <row r="61" spans="1:59" ht="14.25" x14ac:dyDescent="0.25">
      <c r="B61" s="102"/>
      <c r="C61" s="188"/>
      <c r="D61" s="191"/>
      <c r="E61" s="191"/>
      <c r="F61" s="191"/>
      <c r="G61" s="191"/>
      <c r="H61" s="191"/>
      <c r="I61" s="191"/>
      <c r="J61" s="191"/>
      <c r="K61" s="242"/>
      <c r="L61" s="191"/>
      <c r="M61" s="191"/>
      <c r="N61" s="191"/>
      <c r="O61" s="191"/>
      <c r="P61" s="191"/>
      <c r="Q61" s="191"/>
      <c r="R61" s="250"/>
      <c r="S61" s="110"/>
      <c r="T61" s="11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</row>
    <row r="62" spans="1:59" ht="14.25" x14ac:dyDescent="0.25">
      <c r="B62" s="102"/>
      <c r="C62" s="188"/>
      <c r="D62" s="191"/>
      <c r="E62" s="191"/>
      <c r="F62" s="191"/>
      <c r="G62" s="191"/>
      <c r="H62" s="191"/>
      <c r="I62" s="191"/>
      <c r="J62" s="191"/>
      <c r="K62" s="242"/>
      <c r="L62" s="191"/>
      <c r="M62" s="191"/>
      <c r="N62" s="191"/>
      <c r="O62" s="191"/>
      <c r="P62" s="191"/>
      <c r="Q62" s="191"/>
      <c r="R62" s="250"/>
      <c r="S62" s="110"/>
      <c r="T62" s="11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</row>
    <row r="63" spans="1:59" ht="14.25" x14ac:dyDescent="0.25">
      <c r="B63" s="102"/>
      <c r="C63" s="197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46"/>
      <c r="S63" s="73"/>
      <c r="T63" s="73"/>
      <c r="U63" s="72"/>
      <c r="V63" s="72"/>
      <c r="W63" s="72"/>
      <c r="X63" s="72"/>
      <c r="Y63" s="72"/>
      <c r="Z63" s="72"/>
      <c r="AA63" s="72"/>
      <c r="AB63" s="72"/>
      <c r="AC63" s="50"/>
      <c r="AD63" s="50"/>
      <c r="AE63" s="50"/>
      <c r="AF63" s="50"/>
      <c r="AG63" s="50"/>
      <c r="AH63" s="50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</row>
    <row r="64" spans="1:59" s="19" customFormat="1" ht="14.25" x14ac:dyDescent="0.25">
      <c r="B64" s="68"/>
      <c r="C64" s="68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3"/>
      <c r="T64" s="73"/>
      <c r="U64" s="72"/>
      <c r="V64" s="72"/>
      <c r="W64" s="72"/>
      <c r="X64" s="72"/>
      <c r="Y64" s="72"/>
      <c r="Z64" s="72"/>
      <c r="AA64" s="72"/>
      <c r="AB64" s="72"/>
      <c r="AC64" s="50"/>
      <c r="AD64" s="50"/>
      <c r="AE64" s="50"/>
      <c r="AF64" s="50"/>
      <c r="AG64" s="50"/>
      <c r="AH64" s="50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</row>
    <row r="65" spans="2:59" s="19" customFormat="1" ht="14.25" x14ac:dyDescent="0.25">
      <c r="B65" s="68"/>
      <c r="C65" s="68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3"/>
      <c r="T65" s="73"/>
      <c r="U65" s="72"/>
      <c r="V65" s="72"/>
      <c r="W65" s="72"/>
      <c r="X65" s="72"/>
      <c r="Y65" s="72"/>
      <c r="Z65" s="72"/>
      <c r="AA65" s="72"/>
      <c r="AB65" s="72"/>
      <c r="AC65" s="50"/>
      <c r="AD65" s="50"/>
      <c r="AE65" s="50"/>
      <c r="AF65" s="50"/>
      <c r="AG65" s="50"/>
      <c r="AH65" s="50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</row>
    <row r="66" spans="2:59" s="19" customFormat="1" ht="14.25" x14ac:dyDescent="0.25">
      <c r="B66" s="68"/>
      <c r="C66" s="68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3"/>
      <c r="T66" s="73"/>
      <c r="U66" s="72"/>
      <c r="V66" s="72"/>
      <c r="W66" s="72"/>
      <c r="X66" s="72"/>
      <c r="Y66" s="72"/>
      <c r="Z66" s="72"/>
      <c r="AA66" s="72"/>
      <c r="AB66" s="72"/>
      <c r="AC66" s="50"/>
      <c r="AD66" s="50"/>
      <c r="AE66" s="50"/>
      <c r="AF66" s="50"/>
      <c r="AG66" s="50"/>
      <c r="AH66" s="50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</row>
    <row r="67" spans="2:59" s="19" customFormat="1" ht="14.25" x14ac:dyDescent="0.25">
      <c r="B67" s="68"/>
      <c r="C67" s="68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3"/>
      <c r="T67" s="73"/>
      <c r="U67" s="72"/>
      <c r="V67" s="72"/>
      <c r="W67" s="72"/>
      <c r="X67" s="72"/>
      <c r="Y67" s="72"/>
      <c r="Z67" s="72"/>
      <c r="AA67" s="72"/>
      <c r="AB67" s="72"/>
      <c r="AC67" s="50"/>
      <c r="AD67" s="50"/>
      <c r="AE67" s="50"/>
      <c r="AF67" s="50"/>
      <c r="AG67" s="50"/>
      <c r="AH67" s="50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</row>
    <row r="68" spans="2:59" s="19" customFormat="1" ht="14.25" x14ac:dyDescent="0.25">
      <c r="B68" s="68"/>
      <c r="C68" s="68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3"/>
      <c r="T68" s="73"/>
      <c r="U68" s="72"/>
      <c r="V68" s="72"/>
      <c r="W68" s="72"/>
      <c r="X68" s="72"/>
      <c r="Y68" s="72"/>
      <c r="Z68" s="72"/>
      <c r="AA68" s="72"/>
      <c r="AB68" s="72"/>
      <c r="AC68" s="50"/>
      <c r="AD68" s="50"/>
      <c r="AE68" s="50"/>
      <c r="AF68" s="50"/>
      <c r="AG68" s="50"/>
      <c r="AH68" s="50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</row>
    <row r="69" spans="2:59" s="19" customFormat="1" ht="14.25" x14ac:dyDescent="0.25">
      <c r="B69" s="68"/>
      <c r="C69" s="68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3"/>
      <c r="T69" s="73"/>
      <c r="U69" s="72"/>
      <c r="V69" s="72"/>
      <c r="W69" s="72"/>
      <c r="X69" s="72"/>
      <c r="Y69" s="72"/>
      <c r="Z69" s="72"/>
      <c r="AA69" s="72"/>
      <c r="AB69" s="72"/>
      <c r="AC69" s="50"/>
      <c r="AD69" s="50"/>
      <c r="AE69" s="50"/>
      <c r="AF69" s="50"/>
      <c r="AG69" s="50"/>
      <c r="AH69" s="50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</row>
    <row r="70" spans="2:59" s="19" customFormat="1" ht="14.25" x14ac:dyDescent="0.25">
      <c r="B70" s="68"/>
      <c r="C70" s="20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110"/>
      <c r="T70" s="11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</row>
    <row r="71" spans="2:59" s="19" customFormat="1" ht="14.25" x14ac:dyDescent="0.25">
      <c r="B71" s="68"/>
      <c r="C71" s="20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110"/>
      <c r="T71" s="11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</row>
    <row r="72" spans="2:59" s="19" customFormat="1" ht="14.25" x14ac:dyDescent="0.25">
      <c r="B72" s="68"/>
      <c r="C72" s="20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110"/>
      <c r="T72" s="11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</row>
    <row r="73" spans="2:59" s="19" customFormat="1" ht="14.25" x14ac:dyDescent="0.25">
      <c r="B73" s="68"/>
      <c r="C73" s="20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110"/>
      <c r="T73" s="11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</row>
    <row r="74" spans="2:59" s="19" customFormat="1" ht="14.25" x14ac:dyDescent="0.25">
      <c r="B74" s="68"/>
      <c r="C74" s="20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110"/>
      <c r="T74" s="11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</row>
    <row r="75" spans="2:59" s="19" customFormat="1" ht="14.25" x14ac:dyDescent="0.25">
      <c r="B75" s="68"/>
      <c r="C75" s="20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110"/>
      <c r="T75" s="11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</row>
    <row r="76" spans="2:59" s="19" customFormat="1" ht="14.25" x14ac:dyDescent="0.25">
      <c r="B76" s="68"/>
      <c r="C76" s="20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110"/>
      <c r="T76" s="11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</row>
    <row r="77" spans="2:59" s="19" customFormat="1" ht="14.25" x14ac:dyDescent="0.25">
      <c r="B77" s="68"/>
      <c r="C77" s="20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110"/>
      <c r="T77" s="11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</row>
    <row r="78" spans="2:59" s="19" customFormat="1" ht="14.25" x14ac:dyDescent="0.25">
      <c r="B78" s="68"/>
      <c r="C78" s="20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110"/>
      <c r="T78" s="11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</row>
    <row r="79" spans="2:59" s="19" customFormat="1" ht="14.25" x14ac:dyDescent="0.25">
      <c r="B79" s="68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110"/>
      <c r="T79" s="11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</row>
    <row r="80" spans="2:59" s="19" customFormat="1" ht="14.25" x14ac:dyDescent="0.25">
      <c r="B80" s="91"/>
      <c r="C80" s="97"/>
      <c r="D80" s="256"/>
      <c r="E80" s="256"/>
      <c r="F80" s="257"/>
      <c r="G80" s="258"/>
      <c r="H80" s="258"/>
      <c r="I80" s="258"/>
      <c r="J80" s="258"/>
      <c r="K80" s="258"/>
      <c r="L80" s="258"/>
      <c r="M80" s="258"/>
      <c r="N80" s="74"/>
      <c r="O80" s="74"/>
      <c r="P80" s="74"/>
      <c r="Q80" s="258"/>
      <c r="R80" s="258"/>
      <c r="S80" s="258"/>
      <c r="T80" s="258"/>
      <c r="U80" s="100"/>
      <c r="V80" s="100"/>
      <c r="W80" s="100"/>
      <c r="X80" s="100"/>
      <c r="Y80" s="100"/>
      <c r="Z80" s="50"/>
      <c r="AA80" s="50"/>
      <c r="AB80" s="50"/>
      <c r="AC80" s="50"/>
      <c r="AD80" s="50"/>
      <c r="AE80" s="50"/>
      <c r="AF80" s="50"/>
      <c r="AG80" s="50"/>
      <c r="AH80" s="50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</row>
    <row r="81" spans="2:59" s="19" customFormat="1" x14ac:dyDescent="0.2">
      <c r="B81" s="91"/>
      <c r="C81" s="97"/>
      <c r="D81" s="256"/>
      <c r="E81" s="256"/>
      <c r="F81" s="257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100"/>
      <c r="V81" s="100"/>
      <c r="W81" s="100"/>
      <c r="X81" s="100"/>
      <c r="Y81" s="100"/>
      <c r="Z81" s="50"/>
      <c r="AA81" s="50"/>
      <c r="AB81" s="50"/>
      <c r="AC81" s="50"/>
      <c r="AD81" s="50"/>
      <c r="AE81" s="50"/>
      <c r="AF81" s="50"/>
      <c r="AG81" s="50"/>
      <c r="AH81" s="50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</row>
    <row r="82" spans="2:59" s="19" customFormat="1" x14ac:dyDescent="0.2">
      <c r="B82" s="91"/>
      <c r="C82" s="97"/>
      <c r="D82" s="256"/>
      <c r="E82" s="256"/>
      <c r="F82" s="257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100"/>
      <c r="V82" s="100"/>
      <c r="W82" s="100"/>
      <c r="X82" s="100"/>
      <c r="Y82" s="100"/>
      <c r="Z82" s="50"/>
      <c r="AA82" s="50"/>
      <c r="AB82" s="50"/>
      <c r="AC82" s="50"/>
      <c r="AD82" s="50"/>
      <c r="AE82" s="50"/>
      <c r="AF82" s="50"/>
      <c r="AG82" s="50"/>
      <c r="AH82" s="50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2:59" s="19" customFormat="1" ht="14.25" x14ac:dyDescent="0.25"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8"/>
      <c r="R83" s="258"/>
      <c r="S83" s="258"/>
      <c r="T83" s="258"/>
      <c r="U83" s="100"/>
      <c r="V83" s="100"/>
      <c r="W83" s="100"/>
      <c r="X83" s="100"/>
      <c r="Y83" s="100"/>
      <c r="Z83" s="50"/>
      <c r="AA83" s="50"/>
      <c r="AB83" s="50"/>
      <c r="AC83" s="50"/>
      <c r="AD83" s="50"/>
      <c r="AE83" s="50"/>
      <c r="AF83" s="50"/>
      <c r="AG83" s="50"/>
      <c r="AH83" s="50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</row>
    <row r="84" spans="2:59" s="19" customFormat="1" ht="14.25" x14ac:dyDescent="0.25"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110"/>
      <c r="T84" s="11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</row>
    <row r="85" spans="2:59" s="19" customFormat="1" ht="14.25" x14ac:dyDescent="0.25"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110"/>
      <c r="T85" s="11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</row>
    <row r="86" spans="2:59" s="19" customFormat="1" ht="14.25" x14ac:dyDescent="0.25">
      <c r="B86" s="20"/>
      <c r="C86" s="20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110"/>
      <c r="T86" s="11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</row>
    <row r="87" spans="2:59" s="19" customFormat="1" ht="14.25" x14ac:dyDescent="0.25">
      <c r="B87" s="20"/>
      <c r="C87" s="20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110"/>
      <c r="T87" s="11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</row>
    <row r="88" spans="2:59" s="19" customFormat="1" ht="14.25" x14ac:dyDescent="0.25">
      <c r="B88" s="20"/>
      <c r="C88" s="20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110"/>
      <c r="T88" s="11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</row>
    <row r="89" spans="2:59" s="19" customFormat="1" ht="14.25" x14ac:dyDescent="0.25">
      <c r="B89" s="20"/>
      <c r="C89" s="20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110"/>
      <c r="T89" s="11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</row>
    <row r="90" spans="2:59" s="19" customFormat="1" ht="14.25" x14ac:dyDescent="0.25">
      <c r="B90" s="20"/>
      <c r="C90" s="20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110"/>
      <c r="T90" s="11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</row>
    <row r="91" spans="2:59" s="19" customFormat="1" ht="14.25" x14ac:dyDescent="0.25">
      <c r="B91" s="20"/>
      <c r="C91" s="20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110"/>
      <c r="T91" s="11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</row>
    <row r="92" spans="2:59" s="19" customFormat="1" ht="14.25" x14ac:dyDescent="0.25">
      <c r="B92" s="20"/>
      <c r="C92" s="20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110"/>
      <c r="T92" s="11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</row>
    <row r="93" spans="2:59" s="19" customFormat="1" ht="14.25" x14ac:dyDescent="0.25">
      <c r="B93" s="20"/>
      <c r="C93" s="20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110"/>
      <c r="T93" s="11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</row>
    <row r="94" spans="2:59" s="19" customFormat="1" ht="14.25" x14ac:dyDescent="0.25">
      <c r="B94" s="20"/>
      <c r="C94" s="20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110"/>
      <c r="T94" s="11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</row>
    <row r="95" spans="2:59" s="19" customFormat="1" ht="14.25" x14ac:dyDescent="0.25">
      <c r="B95" s="20"/>
      <c r="C95" s="20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110"/>
      <c r="T95" s="11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</row>
    <row r="96" spans="2:59" s="19" customFormat="1" ht="14.25" x14ac:dyDescent="0.25">
      <c r="B96" s="20"/>
      <c r="C96" s="20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110"/>
      <c r="T96" s="11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</row>
    <row r="97" spans="2:59" s="19" customFormat="1" ht="14.25" x14ac:dyDescent="0.25">
      <c r="B97" s="20"/>
      <c r="C97" s="20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110"/>
      <c r="T97" s="11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</row>
    <row r="98" spans="2:59" s="19" customFormat="1" ht="14.25" x14ac:dyDescent="0.25">
      <c r="B98" s="20"/>
      <c r="C98" s="20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110"/>
      <c r="T98" s="11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</row>
    <row r="99" spans="2:59" s="19" customFormat="1" ht="14.25" x14ac:dyDescent="0.25">
      <c r="B99" s="20"/>
      <c r="C99" s="20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110"/>
      <c r="T99" s="11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</row>
    <row r="100" spans="2:59" s="19" customFormat="1" ht="14.25" x14ac:dyDescent="0.25">
      <c r="B100" s="20"/>
      <c r="C100" s="20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110"/>
      <c r="T100" s="11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</row>
    <row r="101" spans="2:59" s="19" customFormat="1" ht="14.25" x14ac:dyDescent="0.25">
      <c r="B101" s="20"/>
      <c r="C101" s="20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110"/>
      <c r="T101" s="11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</row>
    <row r="102" spans="2:59" s="19" customFormat="1" ht="14.25" x14ac:dyDescent="0.25">
      <c r="B102" s="20"/>
      <c r="C102" s="20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110"/>
      <c r="T102" s="11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</row>
    <row r="103" spans="2:59" s="19" customFormat="1" ht="14.25" x14ac:dyDescent="0.25">
      <c r="B103" s="20"/>
      <c r="C103" s="20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110"/>
      <c r="T103" s="11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</row>
    <row r="104" spans="2:59" s="19" customFormat="1" ht="14.25" x14ac:dyDescent="0.25">
      <c r="B104" s="20"/>
      <c r="C104" s="20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110"/>
      <c r="T104" s="11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</row>
    <row r="105" spans="2:59" s="19" customFormat="1" ht="14.25" x14ac:dyDescent="0.25">
      <c r="B105" s="20"/>
      <c r="C105" s="20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110"/>
      <c r="T105" s="11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</row>
    <row r="106" spans="2:59" s="19" customFormat="1" ht="14.25" x14ac:dyDescent="0.25">
      <c r="B106" s="20"/>
      <c r="C106" s="20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110"/>
      <c r="T106" s="11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</row>
    <row r="107" spans="2:59" s="19" customFormat="1" ht="14.25" x14ac:dyDescent="0.25">
      <c r="B107" s="20"/>
      <c r="C107" s="20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110"/>
      <c r="T107" s="11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</row>
    <row r="108" spans="2:59" s="19" customFormat="1" ht="14.25" x14ac:dyDescent="0.25">
      <c r="B108" s="20"/>
      <c r="C108" s="20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110"/>
      <c r="T108" s="11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</row>
    <row r="109" spans="2:59" s="19" customFormat="1" ht="14.25" x14ac:dyDescent="0.25">
      <c r="B109" s="20"/>
      <c r="C109" s="20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110"/>
      <c r="T109" s="11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</row>
    <row r="110" spans="2:59" s="19" customFormat="1" ht="14.25" x14ac:dyDescent="0.25">
      <c r="B110" s="20"/>
      <c r="C110" s="20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110"/>
      <c r="T110" s="11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</row>
    <row r="111" spans="2:59" s="19" customFormat="1" ht="14.25" x14ac:dyDescent="0.25">
      <c r="B111" s="20"/>
      <c r="C111" s="20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110"/>
      <c r="T111" s="11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</row>
    <row r="112" spans="2:59" s="19" customFormat="1" ht="14.25" x14ac:dyDescent="0.25">
      <c r="B112" s="20"/>
      <c r="C112" s="20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110"/>
      <c r="T112" s="11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</row>
    <row r="113" spans="2:59" s="19" customFormat="1" ht="14.25" x14ac:dyDescent="0.25">
      <c r="B113" s="20"/>
      <c r="C113" s="20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110"/>
      <c r="T113" s="11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</row>
    <row r="114" spans="2:59" s="19" customFormat="1" ht="14.25" x14ac:dyDescent="0.25">
      <c r="B114" s="20"/>
      <c r="C114" s="20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110"/>
      <c r="T114" s="11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</row>
    <row r="115" spans="2:59" s="19" customFormat="1" ht="14.25" x14ac:dyDescent="0.25">
      <c r="B115" s="20"/>
      <c r="C115" s="20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110"/>
      <c r="T115" s="11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</row>
    <row r="116" spans="2:59" s="19" customFormat="1" ht="14.25" x14ac:dyDescent="0.25">
      <c r="B116" s="20"/>
      <c r="C116" s="20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110"/>
      <c r="T116" s="11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</row>
    <row r="117" spans="2:59" s="19" customFormat="1" ht="14.25" x14ac:dyDescent="0.25">
      <c r="B117" s="20"/>
      <c r="C117" s="20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110"/>
      <c r="T117" s="11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</row>
    <row r="118" spans="2:59" s="19" customFormat="1" ht="14.25" x14ac:dyDescent="0.25">
      <c r="B118" s="20"/>
      <c r="C118" s="20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110"/>
      <c r="T118" s="11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</row>
    <row r="119" spans="2:59" s="19" customFormat="1" ht="14.25" x14ac:dyDescent="0.25">
      <c r="B119" s="20"/>
      <c r="C119" s="20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110"/>
      <c r="T119" s="11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</row>
    <row r="120" spans="2:59" s="19" customFormat="1" ht="14.25" x14ac:dyDescent="0.25">
      <c r="B120" s="20"/>
      <c r="C120" s="20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110"/>
      <c r="T120" s="11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</row>
    <row r="121" spans="2:59" s="19" customFormat="1" ht="14.25" x14ac:dyDescent="0.25">
      <c r="B121" s="20"/>
      <c r="C121" s="20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110"/>
      <c r="T121" s="11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</row>
    <row r="122" spans="2:59" s="19" customFormat="1" ht="14.25" x14ac:dyDescent="0.25">
      <c r="B122" s="20"/>
      <c r="C122" s="20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110"/>
      <c r="T122" s="11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</row>
    <row r="123" spans="2:59" s="19" customFormat="1" ht="14.25" x14ac:dyDescent="0.25">
      <c r="B123" s="20"/>
      <c r="C123" s="20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110"/>
      <c r="T123" s="11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</row>
    <row r="124" spans="2:59" s="19" customFormat="1" ht="14.25" x14ac:dyDescent="0.25">
      <c r="B124" s="20"/>
      <c r="C124" s="20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110"/>
      <c r="T124" s="11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</row>
    <row r="125" spans="2:59" s="19" customFormat="1" ht="14.25" x14ac:dyDescent="0.25">
      <c r="B125" s="20"/>
      <c r="C125" s="20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110"/>
      <c r="T125" s="11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</row>
    <row r="126" spans="2:59" s="19" customFormat="1" x14ac:dyDescent="0.2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</row>
    <row r="127" spans="2:59" s="19" customFormat="1" x14ac:dyDescent="0.2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</row>
    <row r="128" spans="2:59" s="19" customFormat="1" x14ac:dyDescent="0.2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</row>
    <row r="129" spans="2:59" s="19" customFormat="1" x14ac:dyDescent="0.2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</row>
    <row r="130" spans="2:59" s="19" customFormat="1" x14ac:dyDescent="0.2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</row>
    <row r="131" spans="2:59" s="19" customFormat="1" x14ac:dyDescent="0.2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</row>
    <row r="132" spans="2:59" s="19" customFormat="1" x14ac:dyDescent="0.2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</row>
    <row r="133" spans="2:59" s="19" customFormat="1" x14ac:dyDescent="0.2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</row>
    <row r="134" spans="2:59" s="19" customFormat="1" x14ac:dyDescent="0.2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</row>
    <row r="135" spans="2:59" s="19" customFormat="1" x14ac:dyDescent="0.2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</row>
    <row r="136" spans="2:59" s="19" customFormat="1" x14ac:dyDescent="0.2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</row>
    <row r="137" spans="2:59" s="19" customFormat="1" x14ac:dyDescent="0.2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</row>
    <row r="138" spans="2:59" s="19" customFormat="1" x14ac:dyDescent="0.2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</row>
    <row r="139" spans="2:59" s="19" customFormat="1" x14ac:dyDescent="0.2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</row>
    <row r="140" spans="2:59" s="19" customFormat="1" x14ac:dyDescent="0.2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</row>
    <row r="141" spans="2:59" s="19" customFormat="1" x14ac:dyDescent="0.2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</row>
    <row r="142" spans="2:59" s="19" customFormat="1" x14ac:dyDescent="0.2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</row>
    <row r="143" spans="2:59" s="19" customFormat="1" x14ac:dyDescent="0.2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</row>
    <row r="144" spans="2:59" s="19" customFormat="1" x14ac:dyDescent="0.2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</row>
    <row r="145" spans="2:59" s="19" customFormat="1" x14ac:dyDescent="0.2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</row>
    <row r="146" spans="2:59" s="19" customFormat="1" x14ac:dyDescent="0.2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</row>
    <row r="147" spans="2:59" s="19" customFormat="1" x14ac:dyDescent="0.2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</row>
    <row r="148" spans="2:59" s="19" customFormat="1" x14ac:dyDescent="0.2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</row>
    <row r="149" spans="2:59" s="19" customFormat="1" x14ac:dyDescent="0.2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</row>
    <row r="150" spans="2:59" s="19" customFormat="1" x14ac:dyDescent="0.2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</row>
    <row r="151" spans="2:59" s="19" customFormat="1" x14ac:dyDescent="0.2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</row>
    <row r="152" spans="2:59" s="19" customFormat="1" x14ac:dyDescent="0.2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</row>
    <row r="153" spans="2:59" s="19" customFormat="1" x14ac:dyDescent="0.2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</row>
    <row r="154" spans="2:59" s="19" customFormat="1" x14ac:dyDescent="0.2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</row>
    <row r="155" spans="2:59" s="19" customFormat="1" x14ac:dyDescent="0.2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</row>
    <row r="156" spans="2:59" s="19" customFormat="1" x14ac:dyDescent="0.2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</row>
    <row r="157" spans="2:59" s="19" customFormat="1" x14ac:dyDescent="0.2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</row>
    <row r="158" spans="2:59" s="19" customFormat="1" x14ac:dyDescent="0.2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</row>
    <row r="159" spans="2:59" s="19" customFormat="1" x14ac:dyDescent="0.2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</row>
    <row r="160" spans="2:59" s="19" customFormat="1" x14ac:dyDescent="0.2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</row>
    <row r="161" spans="1:59" s="19" customFormat="1" x14ac:dyDescent="0.2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</row>
    <row r="162" spans="1:59" s="19" customFormat="1" x14ac:dyDescent="0.2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</row>
    <row r="163" spans="1:59" s="19" customFormat="1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</row>
    <row r="164" spans="1:59" s="19" customFormat="1" x14ac:dyDescent="0.2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</row>
    <row r="165" spans="1:59" s="19" customFormat="1" x14ac:dyDescent="0.2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</row>
    <row r="166" spans="1:59" s="19" customFormat="1" x14ac:dyDescent="0.2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</row>
    <row r="167" spans="1:59" s="19" customFormat="1" x14ac:dyDescent="0.2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</row>
    <row r="168" spans="1:59" s="19" customFormat="1" x14ac:dyDescent="0.2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</row>
    <row r="169" spans="1:59" s="19" customFormat="1" x14ac:dyDescent="0.2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</row>
    <row r="170" spans="1:59" s="19" customFormat="1" x14ac:dyDescent="0.2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</row>
    <row r="171" spans="1:59" s="19" customFormat="1" x14ac:dyDescent="0.2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</row>
    <row r="172" spans="1:59" s="19" customFormat="1" x14ac:dyDescent="0.2">
      <c r="A172" s="75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</row>
    <row r="173" spans="1:59" s="19" customFormat="1" x14ac:dyDescent="0.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</row>
    <row r="174" spans="1:59" s="19" customFormat="1" x14ac:dyDescent="0.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</row>
    <row r="175" spans="1:59" s="19" customFormat="1" x14ac:dyDescent="0.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</row>
    <row r="176" spans="1:59" s="19" customFormat="1" x14ac:dyDescent="0.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</row>
    <row r="177" spans="2:59" s="19" customFormat="1" x14ac:dyDescent="0.2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</row>
    <row r="178" spans="2:59" s="19" customFormat="1" x14ac:dyDescent="0.2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</row>
    <row r="179" spans="2:59" s="19" customFormat="1" x14ac:dyDescent="0.2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</row>
    <row r="180" spans="2:59" s="19" customFormat="1" x14ac:dyDescent="0.2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</row>
    <row r="181" spans="2:59" s="19" customFormat="1" x14ac:dyDescent="0.2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</row>
    <row r="182" spans="2:59" s="19" customFormat="1" x14ac:dyDescent="0.2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</row>
    <row r="183" spans="2:59" s="19" customForma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</row>
    <row r="184" spans="2:59" s="19" customFormat="1" x14ac:dyDescent="0.2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</row>
    <row r="185" spans="2:59" s="19" customFormat="1" x14ac:dyDescent="0.2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</row>
    <row r="186" spans="2:59" s="19" customFormat="1" x14ac:dyDescent="0.2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</row>
    <row r="187" spans="2:59" s="19" customFormat="1" x14ac:dyDescent="0.2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</row>
    <row r="188" spans="2:59" s="19" customFormat="1" x14ac:dyDescent="0.2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</row>
    <row r="189" spans="2:59" s="19" customFormat="1" x14ac:dyDescent="0.2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</row>
    <row r="190" spans="2:59" s="19" customFormat="1" x14ac:dyDescent="0.2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</row>
    <row r="191" spans="2:59" s="19" customFormat="1" x14ac:dyDescent="0.2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</row>
    <row r="192" spans="2:59" s="19" customFormat="1" x14ac:dyDescent="0.2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</row>
    <row r="193" spans="2:59" s="19" customFormat="1" x14ac:dyDescent="0.2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</row>
    <row r="194" spans="2:59" s="19" customFormat="1" x14ac:dyDescent="0.2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</row>
    <row r="195" spans="2:59" s="19" customFormat="1" x14ac:dyDescent="0.2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</row>
    <row r="196" spans="2:59" s="19" customFormat="1" x14ac:dyDescent="0.2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</row>
    <row r="197" spans="2:59" s="19" customFormat="1" x14ac:dyDescent="0.2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</row>
    <row r="198" spans="2:59" s="19" customFormat="1" x14ac:dyDescent="0.2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</row>
    <row r="199" spans="2:59" s="19" customFormat="1" x14ac:dyDescent="0.2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</row>
    <row r="200" spans="2:59" s="19" customFormat="1" x14ac:dyDescent="0.2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</row>
    <row r="201" spans="2:59" s="19" customFormat="1" x14ac:dyDescent="0.2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</row>
    <row r="202" spans="2:59" s="19" customFormat="1" x14ac:dyDescent="0.2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</row>
    <row r="203" spans="2:59" s="19" customFormat="1" x14ac:dyDescent="0.2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</row>
    <row r="204" spans="2:59" s="19" customFormat="1" x14ac:dyDescent="0.2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</row>
    <row r="205" spans="2:59" s="19" customFormat="1" x14ac:dyDescent="0.2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</row>
    <row r="206" spans="2:59" s="19" customFormat="1" x14ac:dyDescent="0.2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</row>
    <row r="207" spans="2:59" s="19" customFormat="1" x14ac:dyDescent="0.2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</row>
    <row r="208" spans="2:59" s="19" customFormat="1" x14ac:dyDescent="0.2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</row>
    <row r="209" spans="2:59" s="19" customFormat="1" x14ac:dyDescent="0.2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</row>
    <row r="210" spans="2:59" s="19" customFormat="1" x14ac:dyDescent="0.2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</row>
    <row r="211" spans="2:59" s="19" customFormat="1" x14ac:dyDescent="0.2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</row>
    <row r="212" spans="2:59" s="19" customFormat="1" x14ac:dyDescent="0.2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</row>
    <row r="213" spans="2:59" s="19" customFormat="1" x14ac:dyDescent="0.2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</row>
    <row r="214" spans="2:59" s="19" customFormat="1" x14ac:dyDescent="0.2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</row>
    <row r="215" spans="2:59" s="19" customFormat="1" x14ac:dyDescent="0.2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</row>
    <row r="216" spans="2:59" s="19" customFormat="1" x14ac:dyDescent="0.2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</row>
    <row r="217" spans="2:59" s="19" customFormat="1" x14ac:dyDescent="0.2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</row>
    <row r="218" spans="2:59" s="19" customFormat="1" x14ac:dyDescent="0.2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</row>
    <row r="219" spans="2:59" s="19" customFormat="1" x14ac:dyDescent="0.2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</row>
    <row r="220" spans="2:59" s="19" customFormat="1" x14ac:dyDescent="0.2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</row>
    <row r="221" spans="2:59" s="19" customFormat="1" x14ac:dyDescent="0.2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</row>
    <row r="222" spans="2:59" s="19" customFormat="1" x14ac:dyDescent="0.2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</row>
    <row r="223" spans="2:59" s="19" customFormat="1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</row>
    <row r="224" spans="2:59" s="19" customFormat="1" x14ac:dyDescent="0.2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</row>
    <row r="225" spans="2:59" s="19" customFormat="1" x14ac:dyDescent="0.2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</row>
    <row r="226" spans="2:59" s="19" customFormat="1" x14ac:dyDescent="0.2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</row>
    <row r="227" spans="2:59" s="19" customFormat="1" x14ac:dyDescent="0.2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</row>
    <row r="228" spans="2:59" s="19" customFormat="1" x14ac:dyDescent="0.2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</row>
    <row r="229" spans="2:59" s="19" customFormat="1" x14ac:dyDescent="0.2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</row>
    <row r="230" spans="2:59" s="19" customFormat="1" x14ac:dyDescent="0.2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</row>
    <row r="231" spans="2:59" s="19" customFormat="1" x14ac:dyDescent="0.2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</row>
    <row r="232" spans="2:59" s="19" customFormat="1" x14ac:dyDescent="0.2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</row>
    <row r="233" spans="2:59" s="19" customFormat="1" x14ac:dyDescent="0.2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</row>
    <row r="234" spans="2:59" s="19" customForma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</row>
    <row r="235" spans="2:59" s="19" customFormat="1" x14ac:dyDescent="0.2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</row>
    <row r="236" spans="2:59" s="19" customFormat="1" x14ac:dyDescent="0.2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</row>
    <row r="237" spans="2:59" s="19" customFormat="1" x14ac:dyDescent="0.2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</row>
    <row r="238" spans="2:59" s="19" customFormat="1" x14ac:dyDescent="0.2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</row>
    <row r="239" spans="2:59" s="19" customFormat="1" x14ac:dyDescent="0.2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</row>
    <row r="240" spans="2:59" s="19" customFormat="1" x14ac:dyDescent="0.2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</row>
    <row r="241" spans="2:59" s="19" customFormat="1" x14ac:dyDescent="0.2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</row>
    <row r="242" spans="2:59" s="19" customFormat="1" x14ac:dyDescent="0.2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</row>
    <row r="243" spans="2:59" s="19" customFormat="1" x14ac:dyDescent="0.2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</row>
    <row r="244" spans="2:59" s="19" customFormat="1" x14ac:dyDescent="0.2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</row>
    <row r="245" spans="2:59" s="19" customFormat="1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</row>
    <row r="246" spans="2:59" s="19" customFormat="1" x14ac:dyDescent="0.2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</row>
    <row r="247" spans="2:59" s="19" customFormat="1" x14ac:dyDescent="0.2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</row>
    <row r="248" spans="2:59" s="19" customFormat="1" x14ac:dyDescent="0.2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</row>
    <row r="249" spans="2:59" s="19" customFormat="1" x14ac:dyDescent="0.2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</row>
    <row r="250" spans="2:59" s="19" customFormat="1" x14ac:dyDescent="0.2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</row>
  </sheetData>
  <sheetProtection password="A00D" sheet="1" objects="1" scenarios="1"/>
  <mergeCells count="17">
    <mergeCell ref="E41:G41"/>
    <mergeCell ref="E40:G40"/>
    <mergeCell ref="E39:G39"/>
    <mergeCell ref="E38:G38"/>
    <mergeCell ref="E37:G37"/>
    <mergeCell ref="E36:G36"/>
    <mergeCell ref="E12:G12"/>
    <mergeCell ref="E10:G10"/>
    <mergeCell ref="E11:G11"/>
    <mergeCell ref="H6:J6"/>
    <mergeCell ref="E8:G8"/>
    <mergeCell ref="D2:F2"/>
    <mergeCell ref="D6:G6"/>
    <mergeCell ref="H35:J35"/>
    <mergeCell ref="E9:G9"/>
    <mergeCell ref="E7:G7"/>
    <mergeCell ref="D35:G35"/>
  </mergeCells>
  <phoneticPr fontId="2" type="noConversion"/>
  <conditionalFormatting sqref="Q37:R41 Q8:R12">
    <cfRule type="cellIs" dxfId="5" priority="1" stopIfTrue="1" operator="equal">
      <formula>#REF!</formula>
    </cfRule>
    <cfRule type="cellIs" dxfId="4" priority="2" stopIfTrue="1" operator="equal">
      <formula>#REF!</formula>
    </cfRule>
  </conditionalFormatting>
  <conditionalFormatting sqref="P37:P41 P8:P12">
    <cfRule type="cellIs" dxfId="3" priority="3" stopIfTrue="1" operator="equal">
      <formula>#REF!</formula>
    </cfRule>
    <cfRule type="cellIs" dxfId="2" priority="4" stopIfTrue="1" operator="equal">
      <formula>#REF!</formula>
    </cfRule>
  </conditionalFormatting>
  <dataValidations count="2">
    <dataValidation allowBlank="1" showInputMessage="1" showErrorMessage="1" promptTitle="Valoración de 1 a 10" prompt="Valoración en función de su potencial como competidor, fortaleza, eficacia o amenaza" sqref="J36 J7"/>
    <dataValidation allowBlank="1" showInputMessage="1" showErrorMessage="1" promptTitle="VALOR O IMPORTE OBJETIVO" prompt="Valor real o importe proporcional entre los distintos competidores. Este importe representará el tamaño" sqref="K36 K7"/>
  </dataValidations>
  <printOptions horizontalCentered="1" verticalCentered="1"/>
  <pageMargins left="0.6692913385826772" right="0.59055118110236227" top="0.78740157480314965" bottom="0.78740157480314965" header="0" footer="0"/>
  <pageSetup paperSize="9" scale="59" orientation="portrait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FB122"/>
  <sheetViews>
    <sheetView showGridLines="0" showRowColHeaders="0" showZeros="0" showOutlineSymbols="0" topLeftCell="B1" zoomScaleNormal="100" workbookViewId="0">
      <selection activeCell="K16" sqref="K16"/>
    </sheetView>
  </sheetViews>
  <sheetFormatPr baseColWidth="10" defaultRowHeight="12.75" x14ac:dyDescent="0.2"/>
  <cols>
    <col min="1" max="1" width="11.28515625" hidden="1" customWidth="1"/>
    <col min="2" max="3" width="6.7109375" customWidth="1"/>
    <col min="4" max="4" width="1.7109375" customWidth="1"/>
    <col min="5" max="5" width="7.7109375" customWidth="1"/>
    <col min="10" max="10" width="27.5703125" customWidth="1"/>
    <col min="11" max="11" width="14.5703125" bestFit="1" customWidth="1"/>
    <col min="13" max="13" width="7.7109375" customWidth="1"/>
    <col min="14" max="14" width="1.7109375" customWidth="1"/>
    <col min="15" max="15" width="3.7109375" customWidth="1"/>
    <col min="16" max="16" width="10.7109375" customWidth="1"/>
  </cols>
  <sheetData>
    <row r="1" spans="1:158" x14ac:dyDescent="0.2">
      <c r="A1" s="2"/>
      <c r="B1" s="86"/>
      <c r="C1" s="86" t="s">
        <v>55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</row>
    <row r="2" spans="1:158" x14ac:dyDescent="0.2">
      <c r="A2" s="2"/>
      <c r="B2" s="86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</row>
    <row r="3" spans="1:158" x14ac:dyDescent="0.2">
      <c r="A3" s="2"/>
      <c r="B3" s="86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</row>
    <row r="4" spans="1:158" x14ac:dyDescent="0.2">
      <c r="A4" s="2"/>
      <c r="B4" s="86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</row>
    <row r="5" spans="1:158" x14ac:dyDescent="0.2">
      <c r="A5" s="2"/>
      <c r="B5" s="86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</row>
    <row r="6" spans="1:158" x14ac:dyDescent="0.2">
      <c r="A6" s="2"/>
      <c r="B6" s="86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</row>
    <row r="7" spans="1:158" x14ac:dyDescent="0.2">
      <c r="A7" s="2"/>
      <c r="B7" s="86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</row>
    <row r="8" spans="1:158" x14ac:dyDescent="0.2">
      <c r="A8" s="2"/>
      <c r="B8" s="86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</row>
    <row r="9" spans="1:158" x14ac:dyDescent="0.2">
      <c r="A9" s="2"/>
      <c r="B9" s="86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</row>
    <row r="10" spans="1:158" x14ac:dyDescent="0.2">
      <c r="A10" s="2"/>
      <c r="B10" s="86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</row>
    <row r="11" spans="1:158" x14ac:dyDescent="0.2">
      <c r="A11" s="6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</row>
    <row r="12" spans="1:158" x14ac:dyDescent="0.2">
      <c r="A12" s="63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</row>
    <row r="13" spans="1:158" ht="15.75" x14ac:dyDescent="0.25">
      <c r="A13" s="63"/>
      <c r="B13" s="86"/>
      <c r="C13" s="86"/>
      <c r="D13" s="86"/>
      <c r="E13" s="86"/>
      <c r="F13" s="86"/>
      <c r="G13" s="86"/>
      <c r="H13" s="86"/>
      <c r="I13" s="86"/>
      <c r="J13" s="86"/>
      <c r="K13" s="287" t="s">
        <v>57</v>
      </c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</row>
    <row r="14" spans="1:158" x14ac:dyDescent="0.2">
      <c r="A14" s="63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</row>
    <row r="15" spans="1:158" x14ac:dyDescent="0.2">
      <c r="A15" s="63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</row>
    <row r="16" spans="1:158" x14ac:dyDescent="0.2">
      <c r="A16" s="63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</row>
    <row r="17" spans="1:158" x14ac:dyDescent="0.2">
      <c r="A17" s="63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</row>
    <row r="18" spans="1:158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</row>
    <row r="19" spans="1:158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</row>
    <row r="20" spans="1:158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</row>
    <row r="21" spans="1:158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</row>
    <row r="22" spans="1:158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</row>
    <row r="23" spans="1:158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</row>
    <row r="24" spans="1:158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</row>
    <row r="25" spans="1:158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</row>
    <row r="26" spans="1:158" x14ac:dyDescent="0.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</row>
    <row r="27" spans="1:158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</row>
    <row r="28" spans="1:158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</row>
    <row r="29" spans="1:158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</row>
    <row r="30" spans="1:158" x14ac:dyDescent="0.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</row>
    <row r="31" spans="1:158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</row>
    <row r="32" spans="1:158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</row>
    <row r="33" spans="1:158" x14ac:dyDescent="0.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</row>
    <row r="34" spans="1:158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</row>
    <row r="35" spans="1:158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</row>
    <row r="36" spans="1:158" x14ac:dyDescent="0.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</row>
    <row r="37" spans="1:158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</row>
    <row r="38" spans="1:158" x14ac:dyDescent="0.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</row>
    <row r="39" spans="1:158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</row>
    <row r="40" spans="1:158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</row>
    <row r="41" spans="1:158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</row>
    <row r="42" spans="1:158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</row>
    <row r="43" spans="1:158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</row>
    <row r="44" spans="1:158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</row>
    <row r="45" spans="1:158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</row>
    <row r="46" spans="1:158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</row>
    <row r="47" spans="1:158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</row>
    <row r="48" spans="1:158" x14ac:dyDescent="0.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</row>
    <row r="49" spans="1:158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</row>
    <row r="50" spans="1:158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</row>
    <row r="51" spans="1:158" x14ac:dyDescent="0.2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</row>
    <row r="52" spans="1:158" x14ac:dyDescent="0.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</row>
    <row r="53" spans="1:158" x14ac:dyDescent="0.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</row>
    <row r="54" spans="1:158" x14ac:dyDescent="0.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</row>
    <row r="55" spans="1:158" x14ac:dyDescent="0.2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</row>
    <row r="56" spans="1:158" x14ac:dyDescent="0.2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</row>
    <row r="57" spans="1:158" x14ac:dyDescent="0.2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</row>
    <row r="58" spans="1:158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</row>
    <row r="59" spans="1:158" x14ac:dyDescent="0.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</row>
    <row r="60" spans="1:158" x14ac:dyDescent="0.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</row>
    <row r="61" spans="1:158" x14ac:dyDescent="0.2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</row>
    <row r="62" spans="1:158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</row>
    <row r="63" spans="1:158" x14ac:dyDescent="0.2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</row>
    <row r="64" spans="1:158" x14ac:dyDescent="0.2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</row>
    <row r="65" spans="1:158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</row>
    <row r="66" spans="1:158" x14ac:dyDescent="0.2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</row>
    <row r="67" spans="1:158" x14ac:dyDescent="0.2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</row>
    <row r="68" spans="1:158" x14ac:dyDescent="0.2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</row>
    <row r="69" spans="1:158" x14ac:dyDescent="0.2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</row>
    <row r="70" spans="1:158" x14ac:dyDescent="0.2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</row>
    <row r="71" spans="1:158" x14ac:dyDescent="0.2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</row>
    <row r="72" spans="1:158" x14ac:dyDescent="0.2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</row>
    <row r="73" spans="1:158" x14ac:dyDescent="0.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</row>
    <row r="74" spans="1:158" x14ac:dyDescent="0.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</row>
    <row r="75" spans="1:158" x14ac:dyDescent="0.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</row>
    <row r="76" spans="1:158" x14ac:dyDescent="0.2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</row>
    <row r="77" spans="1:158" x14ac:dyDescent="0.2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</row>
    <row r="78" spans="1:158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</row>
    <row r="79" spans="1:158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</row>
    <row r="80" spans="1:158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</row>
    <row r="81" spans="1:158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</row>
    <row r="82" spans="1:158" x14ac:dyDescent="0.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</row>
    <row r="83" spans="1:158" x14ac:dyDescent="0.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</row>
    <row r="84" spans="1:158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</row>
    <row r="85" spans="1:158" x14ac:dyDescent="0.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</row>
    <row r="86" spans="1:158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</row>
    <row r="87" spans="1:158" x14ac:dyDescent="0.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</row>
    <row r="88" spans="1:158" x14ac:dyDescent="0.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</row>
    <row r="89" spans="1:158" x14ac:dyDescent="0.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</row>
    <row r="90" spans="1:158" x14ac:dyDescent="0.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</row>
    <row r="91" spans="1:158" x14ac:dyDescent="0.2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</row>
    <row r="92" spans="1:158" x14ac:dyDescent="0.2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</row>
    <row r="93" spans="1:158" x14ac:dyDescent="0.2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</row>
    <row r="94" spans="1:158" x14ac:dyDescent="0.2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</row>
    <row r="95" spans="1:158" x14ac:dyDescent="0.2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</row>
    <row r="96" spans="1:158" x14ac:dyDescent="0.2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</row>
    <row r="97" spans="1:158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</row>
    <row r="98" spans="1:158" x14ac:dyDescent="0.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</row>
    <row r="99" spans="1:158" x14ac:dyDescent="0.2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</row>
    <row r="100" spans="1:158" x14ac:dyDescent="0.2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</row>
    <row r="101" spans="1:158" x14ac:dyDescent="0.2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</row>
    <row r="102" spans="1:158" x14ac:dyDescent="0.2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</row>
    <row r="103" spans="1:158" x14ac:dyDescent="0.2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</row>
    <row r="104" spans="1:158" x14ac:dyDescent="0.2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</row>
    <row r="105" spans="1:158" x14ac:dyDescent="0.2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</row>
    <row r="106" spans="1:158" x14ac:dyDescent="0.2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</row>
    <row r="107" spans="1:158" x14ac:dyDescent="0.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</row>
    <row r="108" spans="1:158" x14ac:dyDescent="0.2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</row>
    <row r="109" spans="1:158" x14ac:dyDescent="0.2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</row>
    <row r="110" spans="1:158" x14ac:dyDescent="0.2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</row>
    <row r="111" spans="1:158" x14ac:dyDescent="0.2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</row>
    <row r="112" spans="1:158" x14ac:dyDescent="0.2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</row>
    <row r="113" spans="1:158" x14ac:dyDescent="0.2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</row>
    <row r="114" spans="1:158" x14ac:dyDescent="0.2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</row>
    <row r="115" spans="1:158" x14ac:dyDescent="0.2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</row>
    <row r="116" spans="1:158" x14ac:dyDescent="0.2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</row>
    <row r="117" spans="1:158" x14ac:dyDescent="0.2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</row>
    <row r="118" spans="1:158" x14ac:dyDescent="0.2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</row>
    <row r="119" spans="1:158" x14ac:dyDescent="0.2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</row>
    <row r="120" spans="1:158" x14ac:dyDescent="0.2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</row>
    <row r="121" spans="1:158" x14ac:dyDescent="0.2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</row>
    <row r="122" spans="1:158" x14ac:dyDescent="0.2"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</row>
  </sheetData>
  <sheetProtection sheet="1" objects="1" scenarios="1"/>
  <phoneticPr fontId="2" type="noConversion"/>
  <hyperlinks>
    <hyperlink ref="K13" r:id="rId1"/>
  </hyperlinks>
  <printOptions horizontalCentered="1" verticalCentered="1"/>
  <pageMargins left="0.78740157480314965" right="0.78740157480314965" top="0.98425196850393704" bottom="0.98425196850393704" header="0" footer="0"/>
  <pageSetup paperSize="9" scale="83" orientation="landscape" horizontalDpi="4294967292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tabColor indexed="8"/>
  </sheetPr>
  <dimension ref="A3:Q119"/>
  <sheetViews>
    <sheetView topLeftCell="M169" workbookViewId="0">
      <selection activeCell="P1" sqref="P1:W203"/>
    </sheetView>
  </sheetViews>
  <sheetFormatPr baseColWidth="10" defaultRowHeight="12.75" x14ac:dyDescent="0.2"/>
  <cols>
    <col min="1" max="1" width="24.28515625" customWidth="1"/>
    <col min="5" max="5" width="13.140625" customWidth="1"/>
    <col min="9" max="9" width="12.28515625" hidden="1" customWidth="1"/>
  </cols>
  <sheetData>
    <row r="3" spans="1:16" x14ac:dyDescent="0.2">
      <c r="F3">
        <v>0.5</v>
      </c>
    </row>
    <row r="4" spans="1:16" x14ac:dyDescent="0.2">
      <c r="A4" s="14" t="s">
        <v>8</v>
      </c>
      <c r="B4" s="15">
        <v>1</v>
      </c>
      <c r="E4" t="s">
        <v>9</v>
      </c>
      <c r="J4" s="46"/>
    </row>
    <row r="5" spans="1:16" ht="15" x14ac:dyDescent="0.25">
      <c r="A5" s="16" t="str">
        <f>'C'!A82</f>
        <v>Calidad de los productos</v>
      </c>
      <c r="B5" s="17">
        <f t="shared" ref="B5:B14" si="0">P5</f>
        <v>10</v>
      </c>
      <c r="C5" s="18">
        <f>+B5+5</f>
        <v>15</v>
      </c>
      <c r="D5" s="18"/>
      <c r="E5" s="23">
        <f>+B70-B5</f>
        <v>-2</v>
      </c>
      <c r="F5">
        <v>5</v>
      </c>
      <c r="G5" s="23">
        <f>IF(E5=0,0.5,IF(E5&lt;0,-E5,E5))</f>
        <v>2</v>
      </c>
      <c r="I5" s="45">
        <f>'2'!J8</f>
        <v>1</v>
      </c>
      <c r="J5" s="12" t="str">
        <f>'1'!E11</f>
        <v>Calidad de los productos</v>
      </c>
      <c r="K5" s="47">
        <f>'1'!F11</f>
        <v>0</v>
      </c>
      <c r="L5" s="48">
        <f>'1'!G11</f>
        <v>0</v>
      </c>
      <c r="M5" s="11"/>
      <c r="N5" s="5"/>
      <c r="O5" s="44">
        <v>2200</v>
      </c>
      <c r="P5" s="10">
        <f>'1'!H11</f>
        <v>10</v>
      </c>
    </row>
    <row r="6" spans="1:16" ht="15" x14ac:dyDescent="0.25">
      <c r="A6" s="16" t="str">
        <f>'C'!A83</f>
        <v>Imagen tecnológica</v>
      </c>
      <c r="B6" s="17">
        <f t="shared" si="0"/>
        <v>8</v>
      </c>
      <c r="C6" s="18">
        <f>+B6+5</f>
        <v>13</v>
      </c>
      <c r="D6" s="18"/>
      <c r="E6" s="23">
        <f t="shared" ref="E6:E14" si="1">+B71-B6</f>
        <v>2</v>
      </c>
      <c r="F6">
        <v>4</v>
      </c>
      <c r="G6" s="23">
        <f t="shared" ref="G6:G14" si="2">IF(E6=0,0.5,IF(E6&lt;0,-E6,E6))</f>
        <v>2</v>
      </c>
      <c r="I6" s="45">
        <f>'2'!J9</f>
        <v>2</v>
      </c>
      <c r="J6" s="12" t="str">
        <f>'1'!E12</f>
        <v>Imagen tecnológica</v>
      </c>
      <c r="K6" s="47">
        <f>'1'!F12</f>
        <v>0</v>
      </c>
      <c r="L6" s="48">
        <f>'1'!G12</f>
        <v>0</v>
      </c>
      <c r="M6" s="11"/>
      <c r="N6" s="5"/>
      <c r="O6" s="44">
        <v>4000</v>
      </c>
      <c r="P6" s="10">
        <f>'1'!H12</f>
        <v>8</v>
      </c>
    </row>
    <row r="7" spans="1:16" ht="15" x14ac:dyDescent="0.25">
      <c r="A7" s="16" t="str">
        <f>'C'!A84</f>
        <v>Precio</v>
      </c>
      <c r="B7" s="17">
        <f t="shared" si="0"/>
        <v>8</v>
      </c>
      <c r="C7" s="18">
        <f>+B7+5</f>
        <v>13</v>
      </c>
      <c r="D7" s="18"/>
      <c r="E7" s="23">
        <f t="shared" si="1"/>
        <v>1</v>
      </c>
      <c r="F7">
        <v>3</v>
      </c>
      <c r="G7" s="23">
        <f t="shared" si="2"/>
        <v>1</v>
      </c>
      <c r="I7" s="45">
        <f>'2'!J10</f>
        <v>3</v>
      </c>
      <c r="J7" s="12" t="str">
        <f>'1'!E13</f>
        <v>Precio</v>
      </c>
      <c r="K7" s="47">
        <f>'1'!F13</f>
        <v>0</v>
      </c>
      <c r="L7" s="48">
        <f>'1'!G13</f>
        <v>0</v>
      </c>
      <c r="M7" s="11"/>
      <c r="N7" s="5"/>
      <c r="O7" s="44">
        <v>3300</v>
      </c>
      <c r="P7" s="10">
        <f>'1'!H13</f>
        <v>8</v>
      </c>
    </row>
    <row r="8" spans="1:16" ht="15" x14ac:dyDescent="0.25">
      <c r="A8" s="16" t="str">
        <f>'C'!A85</f>
        <v>Atención al cliente</v>
      </c>
      <c r="B8" s="17">
        <f t="shared" si="0"/>
        <v>8</v>
      </c>
      <c r="C8" s="18">
        <f>+B8+5</f>
        <v>13</v>
      </c>
      <c r="D8" s="18"/>
      <c r="E8" s="23">
        <f t="shared" si="1"/>
        <v>-2</v>
      </c>
      <c r="F8">
        <v>2</v>
      </c>
      <c r="G8" s="23">
        <f t="shared" si="2"/>
        <v>2</v>
      </c>
      <c r="I8" s="45">
        <f>'2'!J11</f>
        <v>4</v>
      </c>
      <c r="J8" s="12" t="str">
        <f>'1'!E14</f>
        <v>Atención al cliente</v>
      </c>
      <c r="K8" s="47">
        <f>'1'!F14</f>
        <v>0</v>
      </c>
      <c r="L8" s="48">
        <f>'1'!G14</f>
        <v>0</v>
      </c>
      <c r="M8" s="11"/>
      <c r="N8" s="5"/>
      <c r="O8" s="44">
        <v>1349</v>
      </c>
      <c r="P8" s="10">
        <f>'1'!H14</f>
        <v>8</v>
      </c>
    </row>
    <row r="9" spans="1:16" ht="15" x14ac:dyDescent="0.25">
      <c r="A9" s="16" t="str">
        <f>'C'!A86</f>
        <v>Inversiones publicitarias</v>
      </c>
      <c r="B9" s="17">
        <f t="shared" si="0"/>
        <v>8</v>
      </c>
      <c r="C9" s="18">
        <f>+B9+5</f>
        <v>13</v>
      </c>
      <c r="D9" s="18"/>
      <c r="E9" s="23">
        <f t="shared" si="1"/>
        <v>-3</v>
      </c>
      <c r="F9">
        <v>1</v>
      </c>
      <c r="G9" s="23">
        <f t="shared" si="2"/>
        <v>3</v>
      </c>
      <c r="I9" s="45">
        <f>'2'!J12</f>
        <v>5</v>
      </c>
      <c r="J9" s="12" t="str">
        <f>'1'!E15</f>
        <v>Inversiones publicitarias</v>
      </c>
      <c r="K9" s="47">
        <f>'1'!F15</f>
        <v>0</v>
      </c>
      <c r="L9" s="48">
        <f>'1'!G15</f>
        <v>0</v>
      </c>
      <c r="M9" s="11"/>
      <c r="N9" s="5"/>
      <c r="O9" s="44">
        <v>1800</v>
      </c>
      <c r="P9" s="10">
        <f>'1'!H15</f>
        <v>8</v>
      </c>
    </row>
    <row r="10" spans="1:16" ht="15" x14ac:dyDescent="0.25">
      <c r="A10" s="16" t="str">
        <f>'C'!A87</f>
        <v>Asistencia técnica</v>
      </c>
      <c r="B10" s="17">
        <f t="shared" si="0"/>
        <v>7</v>
      </c>
      <c r="C10" s="18">
        <f>+B10-5</f>
        <v>2</v>
      </c>
      <c r="D10" s="18"/>
      <c r="E10" s="23">
        <f t="shared" si="1"/>
        <v>2</v>
      </c>
      <c r="F10">
        <v>-1</v>
      </c>
      <c r="G10" s="23">
        <f t="shared" si="2"/>
        <v>2</v>
      </c>
      <c r="J10" s="12" t="str">
        <f>'1'!E16</f>
        <v>Asistencia técnica</v>
      </c>
      <c r="K10" s="47">
        <f>'1'!F16</f>
        <v>0</v>
      </c>
      <c r="L10" s="48">
        <f>'1'!G16</f>
        <v>0</v>
      </c>
      <c r="M10" s="11"/>
      <c r="N10" s="5"/>
      <c r="O10" s="44">
        <v>800</v>
      </c>
      <c r="P10" s="10">
        <f>'1'!H16</f>
        <v>7</v>
      </c>
    </row>
    <row r="11" spans="1:16" ht="15" x14ac:dyDescent="0.25">
      <c r="A11" s="16" t="str">
        <f>'C'!A88</f>
        <v>Imagen de marca</v>
      </c>
      <c r="B11" s="17">
        <f t="shared" si="0"/>
        <v>8</v>
      </c>
      <c r="C11" s="18">
        <f>+B11-5</f>
        <v>3</v>
      </c>
      <c r="D11" s="18"/>
      <c r="E11" s="23">
        <f t="shared" si="1"/>
        <v>0</v>
      </c>
      <c r="F11">
        <v>-2</v>
      </c>
      <c r="G11" s="23">
        <f t="shared" si="2"/>
        <v>0.5</v>
      </c>
      <c r="J11" s="12" t="str">
        <f>'1'!E17</f>
        <v>Imagen de marca</v>
      </c>
      <c r="K11" s="47">
        <f>'1'!F17</f>
        <v>0</v>
      </c>
      <c r="L11" s="48">
        <f>'1'!G17</f>
        <v>0</v>
      </c>
      <c r="M11" s="11"/>
      <c r="N11" s="5"/>
      <c r="O11" s="44">
        <v>3201</v>
      </c>
      <c r="P11" s="10">
        <f>'1'!H17</f>
        <v>8</v>
      </c>
    </row>
    <row r="12" spans="1:16" ht="15" x14ac:dyDescent="0.25">
      <c r="A12" s="16" t="str">
        <f>'C'!A89</f>
        <v>Fuerza de ventas</v>
      </c>
      <c r="B12" s="17">
        <f t="shared" si="0"/>
        <v>7</v>
      </c>
      <c r="C12" s="18">
        <f>+B12-5</f>
        <v>2</v>
      </c>
      <c r="D12" s="18"/>
      <c r="E12" s="23">
        <f t="shared" si="1"/>
        <v>0</v>
      </c>
      <c r="F12">
        <v>-3</v>
      </c>
      <c r="G12" s="23">
        <f t="shared" si="2"/>
        <v>0.5</v>
      </c>
      <c r="J12" s="12" t="str">
        <f>'1'!E18</f>
        <v>Fuerza de ventas</v>
      </c>
      <c r="K12" s="47">
        <f>'1'!F18</f>
        <v>0</v>
      </c>
      <c r="L12" s="48">
        <f>'1'!G18</f>
        <v>0</v>
      </c>
      <c r="M12" s="11"/>
      <c r="N12" s="5"/>
      <c r="O12" s="44">
        <v>452</v>
      </c>
      <c r="P12" s="10">
        <f>'1'!H18</f>
        <v>7</v>
      </c>
    </row>
    <row r="13" spans="1:16" ht="15" x14ac:dyDescent="0.25">
      <c r="A13" s="16" t="str">
        <f>'C'!A90</f>
        <v>Rapidez suministro</v>
      </c>
      <c r="B13" s="17">
        <f t="shared" si="0"/>
        <v>5</v>
      </c>
      <c r="C13" s="18">
        <f>+B13-5</f>
        <v>0</v>
      </c>
      <c r="D13" s="18"/>
      <c r="E13" s="23">
        <f t="shared" si="1"/>
        <v>3</v>
      </c>
      <c r="F13">
        <v>-4</v>
      </c>
      <c r="G13" s="23">
        <f t="shared" si="2"/>
        <v>3</v>
      </c>
      <c r="J13" s="12" t="str">
        <f>'1'!E19</f>
        <v>Rapidez suministro</v>
      </c>
      <c r="K13" s="47">
        <f>'1'!F19</f>
        <v>0</v>
      </c>
      <c r="L13" s="48">
        <f>'1'!G19</f>
        <v>0</v>
      </c>
      <c r="M13" s="11"/>
      <c r="N13" s="5"/>
      <c r="O13" s="44">
        <v>678</v>
      </c>
      <c r="P13" s="10">
        <f>'1'!H19</f>
        <v>5</v>
      </c>
    </row>
    <row r="14" spans="1:16" ht="15" x14ac:dyDescent="0.25">
      <c r="A14" s="16" t="str">
        <f>'C'!A91</f>
        <v>Disponibilidad productos</v>
      </c>
      <c r="B14" s="17">
        <f t="shared" si="0"/>
        <v>4</v>
      </c>
      <c r="C14" s="18">
        <f>+B14-5</f>
        <v>-1</v>
      </c>
      <c r="D14" s="18"/>
      <c r="E14" s="23">
        <f t="shared" si="1"/>
        <v>5</v>
      </c>
      <c r="F14">
        <v>-5</v>
      </c>
      <c r="G14" s="23">
        <f t="shared" si="2"/>
        <v>5</v>
      </c>
      <c r="J14" s="12" t="str">
        <f>'1'!E20</f>
        <v>Disponibilidad productos</v>
      </c>
      <c r="K14" s="47">
        <f>'1'!F20</f>
        <v>0</v>
      </c>
      <c r="L14" s="48">
        <f>'1'!G20</f>
        <v>0</v>
      </c>
      <c r="M14" s="11"/>
      <c r="N14" s="5"/>
      <c r="O14" s="44">
        <v>800</v>
      </c>
      <c r="P14" s="10">
        <f>'1'!H20</f>
        <v>4</v>
      </c>
    </row>
    <row r="15" spans="1:16" x14ac:dyDescent="0.2">
      <c r="A15" s="19"/>
      <c r="B15" s="18"/>
      <c r="C15" s="20"/>
      <c r="D15" s="21"/>
    </row>
    <row r="16" spans="1:16" x14ac:dyDescent="0.2">
      <c r="A16" s="19"/>
      <c r="B16" s="18"/>
      <c r="C16" s="20"/>
      <c r="D16" s="20"/>
      <c r="J16" s="24" t="str">
        <f>'C'!C82</f>
        <v>Calidad de los productos</v>
      </c>
    </row>
    <row r="17" spans="1:15" x14ac:dyDescent="0.2">
      <c r="A17" s="54"/>
      <c r="B17" s="55"/>
      <c r="C17" s="50"/>
      <c r="D17" s="50"/>
      <c r="E17" s="53"/>
      <c r="F17" s="53"/>
      <c r="G17" s="53"/>
      <c r="J17" s="24" t="str">
        <f>'C'!C83</f>
        <v>Imagen tecnológica</v>
      </c>
    </row>
    <row r="18" spans="1:15" x14ac:dyDescent="0.2">
      <c r="A18" s="51"/>
      <c r="B18" s="52"/>
      <c r="C18" s="52"/>
      <c r="D18" s="52"/>
      <c r="E18" s="56"/>
      <c r="F18" s="53"/>
      <c r="G18" s="56"/>
      <c r="J18" s="24" t="str">
        <f>'C'!C84</f>
        <v>Precio</v>
      </c>
    </row>
    <row r="19" spans="1:15" x14ac:dyDescent="0.2">
      <c r="A19" s="51"/>
      <c r="B19" s="52"/>
      <c r="C19" s="52"/>
      <c r="D19" s="52"/>
      <c r="E19" s="56"/>
      <c r="F19" s="53"/>
      <c r="G19" s="56"/>
      <c r="J19" s="24" t="str">
        <f>'C'!C85</f>
        <v>Atención al cliente</v>
      </c>
    </row>
    <row r="20" spans="1:15" x14ac:dyDescent="0.2">
      <c r="A20" s="51"/>
      <c r="B20" s="52"/>
      <c r="C20" s="52"/>
      <c r="D20" s="52"/>
      <c r="E20" s="56"/>
      <c r="F20" s="53"/>
      <c r="G20" s="56"/>
      <c r="J20" s="24" t="str">
        <f>'C'!C86</f>
        <v>Inversiones publicitarias</v>
      </c>
    </row>
    <row r="21" spans="1:15" x14ac:dyDescent="0.2">
      <c r="A21" s="51"/>
      <c r="B21" s="52"/>
      <c r="C21" s="52"/>
      <c r="D21" s="52"/>
      <c r="E21" s="56"/>
      <c r="F21" s="53"/>
      <c r="G21" s="56"/>
      <c r="J21" s="24" t="str">
        <f>'C'!C87</f>
        <v>Asistencia técnica</v>
      </c>
    </row>
    <row r="22" spans="1:15" x14ac:dyDescent="0.2">
      <c r="A22" s="51"/>
      <c r="B22" s="52"/>
      <c r="C22" s="52"/>
      <c r="D22" s="52"/>
      <c r="E22" s="56"/>
      <c r="F22" s="53"/>
      <c r="G22" s="56"/>
      <c r="J22" s="24" t="str">
        <f>'C'!C88</f>
        <v>Imagen de marca</v>
      </c>
    </row>
    <row r="23" spans="1:15" x14ac:dyDescent="0.2">
      <c r="A23" s="51"/>
      <c r="B23" s="52"/>
      <c r="C23" s="52"/>
      <c r="D23" s="52"/>
      <c r="E23" s="56"/>
      <c r="F23" s="53"/>
      <c r="G23" s="56"/>
      <c r="J23" s="24" t="str">
        <f>'C'!C89</f>
        <v>Fuerza de ventas</v>
      </c>
    </row>
    <row r="24" spans="1:15" x14ac:dyDescent="0.2">
      <c r="A24" s="51"/>
      <c r="B24" s="52"/>
      <c r="C24" s="52"/>
      <c r="D24" s="52"/>
      <c r="E24" s="56"/>
      <c r="F24" s="53"/>
      <c r="G24" s="56"/>
      <c r="J24" s="24" t="str">
        <f>'C'!C90</f>
        <v>Rapidez suministro</v>
      </c>
    </row>
    <row r="25" spans="1:15" x14ac:dyDescent="0.2">
      <c r="A25" s="51"/>
      <c r="B25" s="52"/>
      <c r="C25" s="52"/>
      <c r="D25" s="52"/>
      <c r="E25" s="56"/>
      <c r="F25" s="53"/>
      <c r="G25" s="56"/>
      <c r="J25" s="26" t="str">
        <f>'C'!C91</f>
        <v>Disponibilidad productos</v>
      </c>
    </row>
    <row r="26" spans="1:15" x14ac:dyDescent="0.2">
      <c r="A26" s="51"/>
      <c r="B26" s="52"/>
      <c r="C26" s="52"/>
      <c r="D26" s="52"/>
      <c r="E26" s="56"/>
      <c r="F26" s="53"/>
      <c r="G26" s="56"/>
    </row>
    <row r="27" spans="1:15" x14ac:dyDescent="0.2">
      <c r="A27" s="51"/>
      <c r="B27" s="52"/>
      <c r="C27" s="52"/>
      <c r="D27" s="52"/>
      <c r="E27" s="56"/>
      <c r="F27" s="53"/>
      <c r="G27" s="56"/>
    </row>
    <row r="28" spans="1:15" x14ac:dyDescent="0.2">
      <c r="A28" s="53"/>
      <c r="B28" s="52"/>
      <c r="C28" s="50"/>
      <c r="D28" s="50"/>
      <c r="E28" s="53"/>
      <c r="F28" s="53"/>
      <c r="G28" s="53"/>
    </row>
    <row r="29" spans="1:15" x14ac:dyDescent="0.2">
      <c r="A29" s="53"/>
      <c r="B29" s="52"/>
      <c r="C29" s="50"/>
      <c r="D29" s="50"/>
      <c r="E29" s="53"/>
      <c r="F29" s="53"/>
      <c r="G29" s="53"/>
    </row>
    <row r="30" spans="1:15" x14ac:dyDescent="0.2">
      <c r="A30" s="54"/>
      <c r="B30" s="55"/>
      <c r="C30" s="50"/>
      <c r="D30" s="50"/>
      <c r="E30" s="53"/>
      <c r="F30" s="53"/>
      <c r="G30" s="53"/>
    </row>
    <row r="31" spans="1:15" ht="13.5" thickBot="1" x14ac:dyDescent="0.25">
      <c r="A31" s="51"/>
      <c r="B31" s="52"/>
      <c r="C31" s="52"/>
      <c r="D31" s="52"/>
      <c r="E31" s="56"/>
      <c r="F31" s="53"/>
      <c r="G31" s="56"/>
      <c r="J31" s="340" t="s">
        <v>11</v>
      </c>
      <c r="K31" s="341"/>
      <c r="L31" s="342" t="e">
        <f>+'1'!#REF!</f>
        <v>#REF!</v>
      </c>
      <c r="M31" s="343"/>
      <c r="N31" s="8"/>
      <c r="O31" s="42" t="s">
        <v>13</v>
      </c>
    </row>
    <row r="32" spans="1:15" ht="15" x14ac:dyDescent="0.25">
      <c r="A32" s="51"/>
      <c r="B32" s="52"/>
      <c r="C32" s="52"/>
      <c r="D32" s="52"/>
      <c r="E32" s="56"/>
      <c r="F32" s="53"/>
      <c r="G32" s="56"/>
      <c r="J32" s="33">
        <f>'C'!B5</f>
        <v>10</v>
      </c>
      <c r="K32" s="34" t="str">
        <f>'C'!M43</f>
        <v>FUERTE</v>
      </c>
      <c r="L32" s="35">
        <f>'C'!B70</f>
        <v>8</v>
      </c>
      <c r="M32" s="39" t="str">
        <f>'C'!K43</f>
        <v>FUERTE</v>
      </c>
      <c r="N32" s="41"/>
    </row>
    <row r="33" spans="1:17" ht="15" x14ac:dyDescent="0.25">
      <c r="A33" s="51"/>
      <c r="B33" s="52"/>
      <c r="C33" s="52"/>
      <c r="D33" s="52"/>
      <c r="E33" s="56"/>
      <c r="F33" s="53"/>
      <c r="G33" s="56"/>
      <c r="J33" s="31">
        <f>'C'!B6</f>
        <v>8</v>
      </c>
      <c r="K33" s="32" t="str">
        <f>'C'!M44</f>
        <v>FUERTE</v>
      </c>
      <c r="L33" s="10">
        <f>'C'!B71</f>
        <v>10</v>
      </c>
      <c r="M33" s="30" t="str">
        <f>'C'!K44</f>
        <v>FUERTE</v>
      </c>
      <c r="N33" s="41"/>
    </row>
    <row r="34" spans="1:17" ht="15" x14ac:dyDescent="0.25">
      <c r="A34" s="51"/>
      <c r="B34" s="52"/>
      <c r="C34" s="52"/>
      <c r="D34" s="52"/>
      <c r="E34" s="56"/>
      <c r="F34" s="53"/>
      <c r="G34" s="56"/>
      <c r="J34" s="31">
        <f>'C'!B7</f>
        <v>8</v>
      </c>
      <c r="K34" s="32" t="str">
        <f>'C'!M45</f>
        <v>FUERTE</v>
      </c>
      <c r="L34" s="10">
        <f>'C'!B72</f>
        <v>9</v>
      </c>
      <c r="M34" s="30" t="str">
        <f>'C'!K45</f>
        <v>FUERTE</v>
      </c>
      <c r="N34" s="41"/>
    </row>
    <row r="35" spans="1:17" ht="15" x14ac:dyDescent="0.25">
      <c r="A35" s="51"/>
      <c r="B35" s="52"/>
      <c r="C35" s="52"/>
      <c r="D35" s="52"/>
      <c r="E35" s="56"/>
      <c r="F35" s="53"/>
      <c r="G35" s="56"/>
      <c r="J35" s="31">
        <f>'C'!B8</f>
        <v>8</v>
      </c>
      <c r="K35" s="32" t="str">
        <f>'C'!M46</f>
        <v>FUERTE</v>
      </c>
      <c r="L35" s="10">
        <f>'C'!B73</f>
        <v>6</v>
      </c>
      <c r="M35" s="30" t="str">
        <f>'C'!K46</f>
        <v>media</v>
      </c>
      <c r="N35" s="41"/>
    </row>
    <row r="36" spans="1:17" ht="15.75" thickBot="1" x14ac:dyDescent="0.3">
      <c r="A36" s="51"/>
      <c r="B36" s="52"/>
      <c r="C36" s="52"/>
      <c r="D36" s="52"/>
      <c r="E36" s="56"/>
      <c r="F36" s="53"/>
      <c r="G36" s="56"/>
      <c r="J36" s="36">
        <f>'C'!B9</f>
        <v>8</v>
      </c>
      <c r="K36" s="37" t="str">
        <f>'C'!M47</f>
        <v>FUERTE</v>
      </c>
      <c r="L36" s="38">
        <f>'C'!B74</f>
        <v>5</v>
      </c>
      <c r="M36" s="40" t="str">
        <f>'C'!K47</f>
        <v>media</v>
      </c>
      <c r="N36" s="41"/>
    </row>
    <row r="37" spans="1:17" ht="15" x14ac:dyDescent="0.25">
      <c r="A37" s="51"/>
      <c r="B37" s="52"/>
      <c r="C37" s="52"/>
      <c r="D37" s="52"/>
      <c r="E37" s="56"/>
      <c r="F37" s="53"/>
      <c r="G37" s="56"/>
      <c r="J37" s="33">
        <f>'C'!B10</f>
        <v>7</v>
      </c>
      <c r="K37" s="34" t="str">
        <f>'C'!M48</f>
        <v>FUERTE</v>
      </c>
      <c r="L37" s="35">
        <f>'C'!B75</f>
        <v>9</v>
      </c>
      <c r="M37" s="39" t="str">
        <f>'C'!K48</f>
        <v>FUERTE</v>
      </c>
      <c r="N37" s="41"/>
    </row>
    <row r="38" spans="1:17" ht="15" x14ac:dyDescent="0.25">
      <c r="A38" s="51"/>
      <c r="B38" s="52"/>
      <c r="C38" s="52"/>
      <c r="D38" s="52"/>
      <c r="E38" s="56"/>
      <c r="F38" s="53"/>
      <c r="G38" s="56"/>
      <c r="J38" s="31">
        <f>'C'!B11</f>
        <v>8</v>
      </c>
      <c r="K38" s="32" t="str">
        <f>'C'!M49</f>
        <v>FUERTE</v>
      </c>
      <c r="L38" s="10">
        <f>'C'!B76</f>
        <v>8</v>
      </c>
      <c r="M38" s="30" t="str">
        <f>'C'!K49</f>
        <v>FUERTE</v>
      </c>
      <c r="N38" s="41"/>
    </row>
    <row r="39" spans="1:17" ht="15" x14ac:dyDescent="0.25">
      <c r="A39" s="51"/>
      <c r="B39" s="52"/>
      <c r="C39" s="52"/>
      <c r="D39" s="52"/>
      <c r="E39" s="56"/>
      <c r="F39" s="53"/>
      <c r="G39" s="56"/>
      <c r="J39" s="31">
        <f>'C'!B12</f>
        <v>7</v>
      </c>
      <c r="K39" s="32" t="str">
        <f>'C'!M50</f>
        <v>FUERTE</v>
      </c>
      <c r="L39" s="10">
        <f>'C'!B77</f>
        <v>7</v>
      </c>
      <c r="M39" s="30" t="str">
        <f>'C'!K50</f>
        <v>FUERTE</v>
      </c>
      <c r="N39" s="41"/>
    </row>
    <row r="40" spans="1:17" ht="15" x14ac:dyDescent="0.25">
      <c r="A40" s="51"/>
      <c r="B40" s="52"/>
      <c r="C40" s="52"/>
      <c r="D40" s="52"/>
      <c r="E40" s="56"/>
      <c r="F40" s="53"/>
      <c r="G40" s="56"/>
      <c r="J40" s="31">
        <f>'C'!B13</f>
        <v>5</v>
      </c>
      <c r="K40" s="32" t="str">
        <f>'C'!M51</f>
        <v>media</v>
      </c>
      <c r="L40" s="10">
        <f>'C'!B78</f>
        <v>8</v>
      </c>
      <c r="M40" s="30" t="str">
        <f>'C'!K51</f>
        <v>FUERTE</v>
      </c>
      <c r="N40" s="41"/>
    </row>
    <row r="41" spans="1:17" ht="15.75" thickBot="1" x14ac:dyDescent="0.3">
      <c r="A41" s="53"/>
      <c r="B41" s="52"/>
      <c r="C41" s="50"/>
      <c r="D41" s="50"/>
      <c r="E41" s="53"/>
      <c r="F41" s="53"/>
      <c r="G41" s="53"/>
      <c r="J41" s="36">
        <f>'C'!B14</f>
        <v>4</v>
      </c>
      <c r="K41" s="37" t="str">
        <f>'C'!M52</f>
        <v>media</v>
      </c>
      <c r="L41" s="38">
        <f>'C'!B79</f>
        <v>9</v>
      </c>
      <c r="M41" s="40" t="str">
        <f>'C'!K52</f>
        <v>FUERTE</v>
      </c>
      <c r="N41" s="41"/>
    </row>
    <row r="42" spans="1:17" x14ac:dyDescent="0.2">
      <c r="A42" s="53"/>
      <c r="B42" s="52"/>
      <c r="C42" s="50"/>
      <c r="D42" s="50"/>
      <c r="E42" s="53"/>
      <c r="F42" s="53"/>
      <c r="G42" s="53"/>
    </row>
    <row r="43" spans="1:17" ht="15" x14ac:dyDescent="0.25">
      <c r="A43" s="54"/>
      <c r="B43" s="55"/>
      <c r="C43" s="50"/>
      <c r="D43" s="50"/>
      <c r="E43" s="53"/>
      <c r="F43" s="53"/>
      <c r="G43" s="53"/>
      <c r="K43" s="25" t="str">
        <f>IF('C'!B70=0,0,IF('C'!B70&gt;=7,'C'!$O$44,IF('C'!B70&gt;=4,'C'!$P$44,IF('C'!B70&lt;4,'C'!$Q$44))))</f>
        <v>FUERTE</v>
      </c>
      <c r="M43" s="25" t="str">
        <f>IF('C'!B5=0,0,IF('C'!B5&gt;=7,'C'!$O$44,IF('C'!B5&gt;=4,'C'!$P$44,IF('C'!B5&lt;4,'C'!$Q$44))))</f>
        <v>FUERTE</v>
      </c>
      <c r="O43" s="1"/>
      <c r="P43" s="1"/>
      <c r="Q43" s="1"/>
    </row>
    <row r="44" spans="1:17" ht="15" x14ac:dyDescent="0.25">
      <c r="A44" s="51"/>
      <c r="B44" s="52"/>
      <c r="C44" s="52"/>
      <c r="D44" s="52"/>
      <c r="E44" s="56"/>
      <c r="F44" s="53"/>
      <c r="G44" s="56"/>
      <c r="K44" s="25" t="str">
        <f>IF('C'!B71=0,0,IF('C'!B71&gt;=7,'C'!$O$44,IF('C'!B71&gt;=4,'C'!$P$44,IF('C'!B71&lt;4,'C'!$Q$44))))</f>
        <v>FUERTE</v>
      </c>
      <c r="M44" s="25" t="str">
        <f>IF('C'!B6=0,0,IF('C'!B6&gt;=7,'C'!$O$44,IF('C'!B6&gt;=4,'C'!$P$44,IF('C'!B6&lt;4,'C'!$Q$44))))</f>
        <v>FUERTE</v>
      </c>
      <c r="O44" s="13" t="s">
        <v>6</v>
      </c>
      <c r="P44" s="13" t="s">
        <v>12</v>
      </c>
      <c r="Q44" s="13" t="s">
        <v>7</v>
      </c>
    </row>
    <row r="45" spans="1:17" ht="15" x14ac:dyDescent="0.25">
      <c r="A45" s="51"/>
      <c r="B45" s="52"/>
      <c r="C45" s="52"/>
      <c r="D45" s="52"/>
      <c r="E45" s="56"/>
      <c r="F45" s="53"/>
      <c r="G45" s="56"/>
      <c r="K45" s="25" t="str">
        <f>IF('C'!B72=0,0,IF('C'!B72&gt;=7,'C'!$O$44,IF('C'!B72&gt;=4,'C'!$P$44,IF('C'!B72&lt;4,'C'!$Q$44))))</f>
        <v>FUERTE</v>
      </c>
      <c r="M45" s="25" t="str">
        <f>IF('C'!B7=0,0,IF('C'!B7&gt;=7,'C'!$O$44,IF('C'!B7&gt;=4,'C'!$P$44,IF('C'!B7&lt;4,'C'!$Q$44))))</f>
        <v>FUERTE</v>
      </c>
      <c r="O45" s="13"/>
      <c r="P45" s="13"/>
      <c r="Q45" s="13"/>
    </row>
    <row r="46" spans="1:17" ht="15" x14ac:dyDescent="0.25">
      <c r="A46" s="51"/>
      <c r="B46" s="52"/>
      <c r="C46" s="52"/>
      <c r="D46" s="52"/>
      <c r="E46" s="56"/>
      <c r="F46" s="53"/>
      <c r="G46" s="56"/>
      <c r="K46" s="25" t="str">
        <f>IF('C'!B73=0,0,IF('C'!B73&gt;=7,'C'!$O$44,IF('C'!B73&gt;=4,'C'!$P$44,IF('C'!B73&lt;4,'C'!$Q$44))))</f>
        <v>media</v>
      </c>
      <c r="M46" s="25" t="str">
        <f>IF('C'!B8=0,0,IF('C'!B8&gt;=7,'C'!$O$44,IF('C'!B8&gt;=4,'C'!$P$44,IF('C'!B8&lt;4,'C'!$Q$44))))</f>
        <v>FUERTE</v>
      </c>
    </row>
    <row r="47" spans="1:17" ht="15" x14ac:dyDescent="0.25">
      <c r="A47" s="51"/>
      <c r="B47" s="52"/>
      <c r="C47" s="52"/>
      <c r="D47" s="52"/>
      <c r="E47" s="56"/>
      <c r="F47" s="53"/>
      <c r="G47" s="56"/>
      <c r="K47" s="25" t="str">
        <f>IF('C'!B74=0,0,IF('C'!B74&gt;=7,'C'!$O$44,IF('C'!B74&gt;=4,'C'!$P$44,IF('C'!B74&lt;4,'C'!$Q$44))))</f>
        <v>media</v>
      </c>
      <c r="M47" s="25" t="str">
        <f>IF('C'!B9=0,0,IF('C'!B9&gt;=7,'C'!$O$44,IF('C'!B9&gt;=4,'C'!$P$44,IF('C'!B9&lt;4,'C'!$Q$44))))</f>
        <v>FUERTE</v>
      </c>
    </row>
    <row r="48" spans="1:17" ht="15" x14ac:dyDescent="0.25">
      <c r="A48" s="51"/>
      <c r="B48" s="52"/>
      <c r="C48" s="52"/>
      <c r="D48" s="52"/>
      <c r="E48" s="56"/>
      <c r="F48" s="53"/>
      <c r="G48" s="56"/>
      <c r="K48" s="25" t="str">
        <f>IF('C'!B75=0,0,IF('C'!B75&gt;=7,'C'!$O$44,IF('C'!B75&gt;=4,'C'!$P$44,IF('C'!B75&lt;4,'C'!$Q$44))))</f>
        <v>FUERTE</v>
      </c>
      <c r="M48" s="25" t="str">
        <f>IF('C'!B10=0,0,IF('C'!B10&gt;=7,'C'!$O$44,IF('C'!B10&gt;=4,'C'!$P$44,IF('C'!B10&lt;4,'C'!$Q$44))))</f>
        <v>FUERTE</v>
      </c>
    </row>
    <row r="49" spans="1:13" ht="15" x14ac:dyDescent="0.25">
      <c r="A49" s="51"/>
      <c r="B49" s="52"/>
      <c r="C49" s="52"/>
      <c r="D49" s="52"/>
      <c r="E49" s="56"/>
      <c r="F49" s="53"/>
      <c r="G49" s="56"/>
      <c r="K49" s="25" t="str">
        <f>IF('C'!B76=0,0,IF('C'!B76&gt;=7,'C'!$O$44,IF('C'!B76&gt;=4,'C'!$P$44,IF('C'!B76&lt;4,'C'!$Q$44))))</f>
        <v>FUERTE</v>
      </c>
      <c r="M49" s="25" t="str">
        <f>IF('C'!B11=0,0,IF('C'!B11&gt;=7,'C'!$O$44,IF('C'!B11&gt;=4,'C'!$P$44,IF('C'!B11&lt;4,'C'!$Q$44))))</f>
        <v>FUERTE</v>
      </c>
    </row>
    <row r="50" spans="1:13" ht="15" x14ac:dyDescent="0.25">
      <c r="A50" s="51"/>
      <c r="B50" s="52"/>
      <c r="C50" s="52"/>
      <c r="D50" s="52"/>
      <c r="E50" s="56"/>
      <c r="F50" s="53"/>
      <c r="G50" s="56"/>
      <c r="K50" s="25" t="str">
        <f>IF('C'!B77=0,0,IF('C'!B77&gt;=7,'C'!$O$44,IF('C'!B77&gt;=4,'C'!$P$44,IF('C'!B77&lt;4,'C'!$Q$44))))</f>
        <v>FUERTE</v>
      </c>
      <c r="M50" s="25" t="str">
        <f>IF('C'!B12=0,0,IF('C'!B12&gt;=7,'C'!$O$44,IF('C'!B12&gt;=4,'C'!$P$44,IF('C'!B12&lt;4,'C'!$Q$44))))</f>
        <v>FUERTE</v>
      </c>
    </row>
    <row r="51" spans="1:13" ht="15" x14ac:dyDescent="0.25">
      <c r="A51" s="51"/>
      <c r="B51" s="52"/>
      <c r="C51" s="52"/>
      <c r="D51" s="52"/>
      <c r="E51" s="56"/>
      <c r="F51" s="53"/>
      <c r="G51" s="56"/>
      <c r="K51" s="25" t="str">
        <f>IF('C'!B78=0,0,IF('C'!B78&gt;=7,'C'!$O$44,IF('C'!B78&gt;=4,'C'!$P$44,IF('C'!B78&lt;4,'C'!$Q$44))))</f>
        <v>FUERTE</v>
      </c>
      <c r="M51" s="25" t="str">
        <f>IF('C'!B13=0,0,IF('C'!B13&gt;=7,'C'!$O$44,IF('C'!B13&gt;=4,'C'!$P$44,IF('C'!B13&lt;4,'C'!$Q$44))))</f>
        <v>media</v>
      </c>
    </row>
    <row r="52" spans="1:13" ht="15" x14ac:dyDescent="0.25">
      <c r="A52" s="51"/>
      <c r="B52" s="52"/>
      <c r="C52" s="52"/>
      <c r="D52" s="52"/>
      <c r="E52" s="56"/>
      <c r="F52" s="53"/>
      <c r="G52" s="56"/>
      <c r="K52" s="27" t="str">
        <f>IF('C'!B79=0,0,IF('C'!B79&gt;=7,'C'!$O$44,IF('C'!B79&gt;=4,'C'!$P$44,IF('C'!B79&lt;4,'C'!$Q$44))))</f>
        <v>FUERTE</v>
      </c>
      <c r="M52" s="27" t="str">
        <f>IF('C'!B14=0,0,IF('C'!B14&gt;=7,'C'!$O$44,IF('C'!B14&gt;=4,'C'!$P$44,IF('C'!B14&lt;4,'C'!$Q$44))))</f>
        <v>media</v>
      </c>
    </row>
    <row r="53" spans="1:13" x14ac:dyDescent="0.2">
      <c r="A53" s="51"/>
      <c r="B53" s="52"/>
      <c r="C53" s="52"/>
      <c r="D53" s="52"/>
      <c r="E53" s="56"/>
      <c r="F53" s="53"/>
      <c r="G53" s="56"/>
    </row>
    <row r="54" spans="1:13" x14ac:dyDescent="0.2">
      <c r="A54" s="53"/>
      <c r="B54" s="52"/>
      <c r="C54" s="50"/>
      <c r="D54" s="50"/>
      <c r="E54" s="53"/>
      <c r="F54" s="53"/>
      <c r="G54" s="53"/>
    </row>
    <row r="55" spans="1:13" x14ac:dyDescent="0.2">
      <c r="A55" s="53"/>
      <c r="B55" s="52"/>
      <c r="C55" s="50"/>
      <c r="D55" s="50"/>
      <c r="E55" s="53"/>
      <c r="F55" s="53"/>
      <c r="G55" s="53"/>
    </row>
    <row r="56" spans="1:13" x14ac:dyDescent="0.2">
      <c r="A56" s="54"/>
      <c r="B56" s="55"/>
      <c r="C56" s="50"/>
      <c r="D56" s="50"/>
      <c r="E56" s="53"/>
      <c r="F56" s="53"/>
      <c r="G56" s="53"/>
    </row>
    <row r="57" spans="1:13" x14ac:dyDescent="0.2">
      <c r="A57" s="51"/>
      <c r="B57" s="52"/>
      <c r="C57" s="52"/>
      <c r="D57" s="52"/>
      <c r="E57" s="56"/>
      <c r="F57" s="53"/>
      <c r="G57" s="56"/>
    </row>
    <row r="58" spans="1:13" x14ac:dyDescent="0.2">
      <c r="A58" s="51"/>
      <c r="B58" s="52"/>
      <c r="C58" s="52"/>
      <c r="D58" s="52"/>
      <c r="E58" s="56"/>
      <c r="F58" s="53"/>
      <c r="G58" s="56"/>
    </row>
    <row r="59" spans="1:13" x14ac:dyDescent="0.2">
      <c r="A59" s="51"/>
      <c r="B59" s="52"/>
      <c r="C59" s="52"/>
      <c r="D59" s="52"/>
      <c r="E59" s="56"/>
      <c r="F59" s="53"/>
      <c r="G59" s="56"/>
    </row>
    <row r="60" spans="1:13" x14ac:dyDescent="0.2">
      <c r="A60" s="51"/>
      <c r="B60" s="52"/>
      <c r="C60" s="52"/>
      <c r="D60" s="52"/>
      <c r="E60" s="56"/>
      <c r="F60" s="53"/>
      <c r="G60" s="56"/>
    </row>
    <row r="61" spans="1:13" x14ac:dyDescent="0.2">
      <c r="A61" s="51"/>
      <c r="B61" s="52"/>
      <c r="C61" s="52"/>
      <c r="D61" s="52"/>
      <c r="E61" s="56"/>
      <c r="F61" s="53"/>
      <c r="G61" s="56"/>
    </row>
    <row r="62" spans="1:13" x14ac:dyDescent="0.2">
      <c r="A62" s="51"/>
      <c r="B62" s="52"/>
      <c r="C62" s="52"/>
      <c r="D62" s="52"/>
      <c r="E62" s="56"/>
      <c r="F62" s="53"/>
      <c r="G62" s="56"/>
    </row>
    <row r="63" spans="1:13" x14ac:dyDescent="0.2">
      <c r="A63" s="51"/>
      <c r="B63" s="52"/>
      <c r="C63" s="52"/>
      <c r="D63" s="52"/>
      <c r="E63" s="56"/>
      <c r="F63" s="53"/>
      <c r="G63" s="56"/>
    </row>
    <row r="64" spans="1:13" x14ac:dyDescent="0.2">
      <c r="A64" s="51"/>
      <c r="B64" s="52"/>
      <c r="C64" s="52"/>
      <c r="D64" s="52"/>
      <c r="E64" s="56"/>
      <c r="F64" s="53"/>
      <c r="G64" s="56"/>
    </row>
    <row r="65" spans="1:7" x14ac:dyDescent="0.2">
      <c r="A65" s="51"/>
      <c r="B65" s="52"/>
      <c r="C65" s="52"/>
      <c r="D65" s="52"/>
      <c r="E65" s="56"/>
      <c r="F65" s="53"/>
      <c r="G65" s="56"/>
    </row>
    <row r="66" spans="1:7" x14ac:dyDescent="0.2">
      <c r="A66" s="51"/>
      <c r="B66" s="52"/>
      <c r="C66" s="52"/>
      <c r="D66" s="52"/>
      <c r="E66" s="56"/>
      <c r="F66" s="53"/>
      <c r="G66" s="56"/>
    </row>
    <row r="67" spans="1:7" x14ac:dyDescent="0.2">
      <c r="A67" s="19"/>
      <c r="B67" s="18"/>
      <c r="C67" s="20"/>
      <c r="D67" s="20"/>
    </row>
    <row r="68" spans="1:7" x14ac:dyDescent="0.2">
      <c r="A68" s="19"/>
      <c r="B68" s="18"/>
      <c r="C68" s="20"/>
      <c r="D68" s="20"/>
    </row>
    <row r="69" spans="1:7" x14ac:dyDescent="0.2">
      <c r="A69" s="22" t="e">
        <f>#REF!</f>
        <v>#REF!</v>
      </c>
      <c r="B69" s="15"/>
      <c r="C69" s="20"/>
      <c r="D69" s="20"/>
    </row>
    <row r="70" spans="1:7" x14ac:dyDescent="0.2">
      <c r="A70" s="16" t="str">
        <f t="shared" ref="A70:A79" si="3">A5</f>
        <v>Calidad de los productos</v>
      </c>
      <c r="B70" s="17">
        <f>'1'!I11</f>
        <v>8</v>
      </c>
      <c r="C70" s="18"/>
      <c r="D70" s="18"/>
    </row>
    <row r="71" spans="1:7" x14ac:dyDescent="0.2">
      <c r="A71" s="16" t="str">
        <f t="shared" si="3"/>
        <v>Imagen tecnológica</v>
      </c>
      <c r="B71" s="17">
        <f>'1'!I12</f>
        <v>10</v>
      </c>
      <c r="C71" s="18"/>
      <c r="D71" s="18"/>
    </row>
    <row r="72" spans="1:7" x14ac:dyDescent="0.2">
      <c r="A72" s="16" t="str">
        <f t="shared" si="3"/>
        <v>Precio</v>
      </c>
      <c r="B72" s="17">
        <f>'1'!I13</f>
        <v>9</v>
      </c>
      <c r="C72" s="18"/>
      <c r="D72" s="18"/>
    </row>
    <row r="73" spans="1:7" x14ac:dyDescent="0.2">
      <c r="A73" s="16" t="str">
        <f t="shared" si="3"/>
        <v>Atención al cliente</v>
      </c>
      <c r="B73" s="17">
        <f>'1'!I14</f>
        <v>6</v>
      </c>
      <c r="C73" s="18"/>
      <c r="D73" s="18"/>
    </row>
    <row r="74" spans="1:7" x14ac:dyDescent="0.2">
      <c r="A74" s="16" t="str">
        <f t="shared" si="3"/>
        <v>Inversiones publicitarias</v>
      </c>
      <c r="B74" s="17">
        <f>'1'!I15</f>
        <v>5</v>
      </c>
      <c r="C74" s="18"/>
      <c r="D74" s="18"/>
    </row>
    <row r="75" spans="1:7" x14ac:dyDescent="0.2">
      <c r="A75" s="16" t="str">
        <f t="shared" si="3"/>
        <v>Asistencia técnica</v>
      </c>
      <c r="B75" s="17">
        <f>'1'!I16</f>
        <v>9</v>
      </c>
      <c r="C75" s="18"/>
      <c r="D75" s="18"/>
    </row>
    <row r="76" spans="1:7" x14ac:dyDescent="0.2">
      <c r="A76" s="16" t="str">
        <f t="shared" si="3"/>
        <v>Imagen de marca</v>
      </c>
      <c r="B76" s="17">
        <f>'1'!I17</f>
        <v>8</v>
      </c>
      <c r="C76" s="18"/>
      <c r="D76" s="18"/>
    </row>
    <row r="77" spans="1:7" x14ac:dyDescent="0.2">
      <c r="A77" s="16" t="str">
        <f t="shared" si="3"/>
        <v>Fuerza de ventas</v>
      </c>
      <c r="B77" s="17">
        <f>'1'!I18</f>
        <v>7</v>
      </c>
      <c r="C77" s="18"/>
      <c r="D77" s="18"/>
    </row>
    <row r="78" spans="1:7" x14ac:dyDescent="0.2">
      <c r="A78" s="16" t="str">
        <f t="shared" si="3"/>
        <v>Rapidez suministro</v>
      </c>
      <c r="B78" s="17">
        <f>'1'!I19</f>
        <v>8</v>
      </c>
      <c r="C78" s="18"/>
      <c r="D78" s="18"/>
    </row>
    <row r="79" spans="1:7" x14ac:dyDescent="0.2">
      <c r="A79" s="16" t="str">
        <f t="shared" si="3"/>
        <v>Disponibilidad productos</v>
      </c>
      <c r="B79" s="17">
        <f>'1'!I20</f>
        <v>9</v>
      </c>
      <c r="C79" s="18"/>
      <c r="D79" s="18"/>
    </row>
    <row r="80" spans="1:7" x14ac:dyDescent="0.2">
      <c r="A80" s="19"/>
      <c r="B80" s="19"/>
      <c r="C80" s="19"/>
      <c r="D80" s="19"/>
    </row>
    <row r="81" spans="1:5" x14ac:dyDescent="0.2">
      <c r="A81" s="19"/>
      <c r="B81" s="19"/>
      <c r="C81" s="19"/>
      <c r="D81" s="19"/>
    </row>
    <row r="82" spans="1:5" x14ac:dyDescent="0.2">
      <c r="A82" s="28" t="str">
        <f>'C'!C82</f>
        <v>Calidad de los productos</v>
      </c>
      <c r="B82" s="19"/>
      <c r="C82" s="12" t="str">
        <f>'1'!E11</f>
        <v>Calidad de los productos</v>
      </c>
      <c r="D82" s="16"/>
      <c r="E82" s="49"/>
    </row>
    <row r="83" spans="1:5" x14ac:dyDescent="0.2">
      <c r="A83" s="28" t="str">
        <f>'C'!C83</f>
        <v>Imagen tecnológica</v>
      </c>
      <c r="B83" s="19"/>
      <c r="C83" s="12" t="str">
        <f>'1'!E12</f>
        <v>Imagen tecnológica</v>
      </c>
      <c r="D83" s="16"/>
      <c r="E83" s="49"/>
    </row>
    <row r="84" spans="1:5" x14ac:dyDescent="0.2">
      <c r="A84" s="28" t="str">
        <f>'C'!C84</f>
        <v>Precio</v>
      </c>
      <c r="B84" s="19"/>
      <c r="C84" s="12" t="str">
        <f>'1'!E13</f>
        <v>Precio</v>
      </c>
      <c r="D84" s="16"/>
      <c r="E84" s="49"/>
    </row>
    <row r="85" spans="1:5" x14ac:dyDescent="0.2">
      <c r="A85" s="28" t="str">
        <f>'C'!C85</f>
        <v>Atención al cliente</v>
      </c>
      <c r="B85" s="19"/>
      <c r="C85" s="12" t="str">
        <f>'1'!E14</f>
        <v>Atención al cliente</v>
      </c>
      <c r="D85" s="16"/>
      <c r="E85" s="49"/>
    </row>
    <row r="86" spans="1:5" x14ac:dyDescent="0.2">
      <c r="A86" s="28" t="str">
        <f>'C'!C86</f>
        <v>Inversiones publicitarias</v>
      </c>
      <c r="B86" s="19"/>
      <c r="C86" s="12" t="str">
        <f>'1'!E15</f>
        <v>Inversiones publicitarias</v>
      </c>
      <c r="D86" s="16"/>
      <c r="E86" s="49"/>
    </row>
    <row r="87" spans="1:5" x14ac:dyDescent="0.2">
      <c r="A87" s="28" t="str">
        <f>'C'!C87</f>
        <v>Asistencia técnica</v>
      </c>
      <c r="B87" s="19"/>
      <c r="C87" s="12" t="str">
        <f>'1'!E16</f>
        <v>Asistencia técnica</v>
      </c>
      <c r="D87" s="16"/>
      <c r="E87" s="49"/>
    </row>
    <row r="88" spans="1:5" x14ac:dyDescent="0.2">
      <c r="A88" s="28" t="str">
        <f>'C'!C88</f>
        <v>Imagen de marca</v>
      </c>
      <c r="B88" s="19"/>
      <c r="C88" s="12" t="str">
        <f>'1'!E17</f>
        <v>Imagen de marca</v>
      </c>
      <c r="D88" s="16"/>
      <c r="E88" s="49"/>
    </row>
    <row r="89" spans="1:5" x14ac:dyDescent="0.2">
      <c r="A89" s="28" t="str">
        <f>'C'!C89</f>
        <v>Fuerza de ventas</v>
      </c>
      <c r="B89" s="19"/>
      <c r="C89" s="12" t="str">
        <f>'1'!E18</f>
        <v>Fuerza de ventas</v>
      </c>
      <c r="D89" s="16"/>
      <c r="E89" s="49"/>
    </row>
    <row r="90" spans="1:5" x14ac:dyDescent="0.2">
      <c r="A90" s="28" t="str">
        <f>'C'!C90</f>
        <v>Rapidez suministro</v>
      </c>
      <c r="B90" s="19"/>
      <c r="C90" s="12" t="str">
        <f>'1'!E19</f>
        <v>Rapidez suministro</v>
      </c>
      <c r="D90" s="16"/>
      <c r="E90" s="49"/>
    </row>
    <row r="91" spans="1:5" x14ac:dyDescent="0.2">
      <c r="A91" s="29" t="str">
        <f>'C'!C91</f>
        <v>Disponibilidad productos</v>
      </c>
      <c r="B91" s="19"/>
      <c r="C91" s="12" t="str">
        <f>'1'!E20</f>
        <v>Disponibilidad productos</v>
      </c>
      <c r="D91" s="16"/>
      <c r="E91" s="49"/>
    </row>
    <row r="92" spans="1:5" x14ac:dyDescent="0.2">
      <c r="A92" s="19"/>
      <c r="B92" s="19"/>
      <c r="C92" s="19"/>
      <c r="D92" s="19"/>
    </row>
    <row r="93" spans="1:5" x14ac:dyDescent="0.2">
      <c r="A93" s="19"/>
      <c r="B93" s="19"/>
      <c r="C93" s="19"/>
      <c r="D93" s="19"/>
    </row>
    <row r="94" spans="1:5" x14ac:dyDescent="0.2">
      <c r="A94" s="19"/>
      <c r="B94" s="19"/>
      <c r="C94" s="19"/>
      <c r="D94" s="19"/>
    </row>
    <row r="95" spans="1:5" x14ac:dyDescent="0.2">
      <c r="A95" s="19"/>
      <c r="B95" s="19"/>
      <c r="C95" s="19"/>
      <c r="D95" s="19"/>
    </row>
    <row r="96" spans="1:5" x14ac:dyDescent="0.2">
      <c r="A96" s="19"/>
      <c r="B96" s="19"/>
      <c r="C96" s="19"/>
      <c r="D96" s="19"/>
    </row>
    <row r="97" spans="1:4" x14ac:dyDescent="0.2">
      <c r="A97" s="19"/>
      <c r="B97" s="19"/>
      <c r="C97" s="19"/>
      <c r="D97" s="19"/>
    </row>
    <row r="98" spans="1:4" x14ac:dyDescent="0.2">
      <c r="A98" s="19"/>
      <c r="B98" s="19"/>
      <c r="C98" s="19"/>
      <c r="D98" s="19"/>
    </row>
    <row r="99" spans="1:4" x14ac:dyDescent="0.2">
      <c r="A99" s="19"/>
      <c r="B99" s="19"/>
      <c r="C99" s="19"/>
      <c r="D99" s="19"/>
    </row>
    <row r="100" spans="1:4" x14ac:dyDescent="0.2">
      <c r="A100" s="19"/>
      <c r="B100" s="19"/>
      <c r="C100" s="19"/>
      <c r="D100" s="19"/>
    </row>
    <row r="101" spans="1:4" x14ac:dyDescent="0.2">
      <c r="A101" s="19"/>
      <c r="B101" s="19"/>
      <c r="C101" s="19"/>
      <c r="D101" s="19"/>
    </row>
    <row r="102" spans="1:4" x14ac:dyDescent="0.2">
      <c r="A102" s="19"/>
      <c r="B102" s="19"/>
      <c r="C102" s="19"/>
      <c r="D102" s="19"/>
    </row>
    <row r="103" spans="1:4" x14ac:dyDescent="0.2">
      <c r="A103" s="19"/>
      <c r="B103" s="19"/>
      <c r="C103" s="19"/>
      <c r="D103" s="19"/>
    </row>
    <row r="104" spans="1:4" x14ac:dyDescent="0.2">
      <c r="A104" s="19"/>
      <c r="B104" s="19"/>
      <c r="C104" s="19"/>
      <c r="D104" s="19"/>
    </row>
    <row r="105" spans="1:4" x14ac:dyDescent="0.2">
      <c r="A105" s="19"/>
      <c r="B105" s="19"/>
      <c r="C105" s="19"/>
      <c r="D105" s="19"/>
    </row>
    <row r="106" spans="1:4" x14ac:dyDescent="0.2">
      <c r="A106" s="19"/>
      <c r="B106" s="19"/>
      <c r="C106" s="19"/>
      <c r="D106" s="19"/>
    </row>
    <row r="107" spans="1:4" x14ac:dyDescent="0.2">
      <c r="A107" s="19"/>
      <c r="B107" s="19"/>
      <c r="C107" s="19"/>
      <c r="D107" s="19"/>
    </row>
    <row r="108" spans="1:4" x14ac:dyDescent="0.2">
      <c r="A108" s="19"/>
      <c r="B108" s="19"/>
      <c r="C108" s="19"/>
      <c r="D108" s="19"/>
    </row>
    <row r="109" spans="1:4" x14ac:dyDescent="0.2">
      <c r="A109" s="19"/>
      <c r="B109" s="19"/>
      <c r="C109" s="19"/>
      <c r="D109" s="19"/>
    </row>
    <row r="110" spans="1:4" x14ac:dyDescent="0.2">
      <c r="A110" s="19"/>
      <c r="B110" s="19"/>
      <c r="C110" s="19"/>
      <c r="D110" s="19"/>
    </row>
    <row r="111" spans="1:4" x14ac:dyDescent="0.2">
      <c r="A111" s="19"/>
      <c r="B111" s="19"/>
      <c r="C111" s="19"/>
      <c r="D111" s="19"/>
    </row>
    <row r="112" spans="1:4" x14ac:dyDescent="0.2">
      <c r="A112" s="19"/>
      <c r="B112" s="19"/>
      <c r="C112" s="19"/>
      <c r="D112" s="19"/>
    </row>
    <row r="113" spans="1:4" x14ac:dyDescent="0.2">
      <c r="A113" s="19"/>
      <c r="B113" s="19"/>
      <c r="C113" s="19"/>
      <c r="D113" s="19"/>
    </row>
    <row r="114" spans="1:4" x14ac:dyDescent="0.2">
      <c r="A114" s="19"/>
      <c r="B114" s="19"/>
      <c r="C114" s="19"/>
      <c r="D114" s="19"/>
    </row>
    <row r="115" spans="1:4" x14ac:dyDescent="0.2">
      <c r="A115" s="19"/>
      <c r="B115" s="19"/>
      <c r="C115" s="19"/>
      <c r="D115" s="19"/>
    </row>
    <row r="116" spans="1:4" x14ac:dyDescent="0.2">
      <c r="A116" s="19"/>
      <c r="B116" s="19"/>
      <c r="C116" s="19"/>
      <c r="D116" s="19"/>
    </row>
    <row r="117" spans="1:4" x14ac:dyDescent="0.2">
      <c r="A117" s="19"/>
      <c r="B117" s="19"/>
      <c r="C117" s="19"/>
      <c r="D117" s="19"/>
    </row>
    <row r="118" spans="1:4" x14ac:dyDescent="0.2">
      <c r="A118" s="19"/>
      <c r="B118" s="19"/>
      <c r="C118" s="19"/>
      <c r="D118" s="19"/>
    </row>
    <row r="119" spans="1:4" x14ac:dyDescent="0.2">
      <c r="A119" s="19"/>
      <c r="B119" s="19"/>
      <c r="C119" s="19"/>
      <c r="D119" s="19"/>
    </row>
  </sheetData>
  <sheetProtection password="D9A6" sheet="1" objects="1" scenarios="1"/>
  <mergeCells count="2">
    <mergeCell ref="J31:K31"/>
    <mergeCell ref="L31:M31"/>
  </mergeCells>
  <phoneticPr fontId="2" type="noConversion"/>
  <conditionalFormatting sqref="M43:M52 K43:K52">
    <cfRule type="cellIs" dxfId="1" priority="1" stopIfTrue="1" operator="equal">
      <formula>$AP$3</formula>
    </cfRule>
    <cfRule type="cellIs" dxfId="0" priority="2" stopIfTrue="1" operator="equal">
      <formula>$AR$3</formula>
    </cfRule>
  </conditionalFormatting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INI</vt:lpstr>
      <vt:lpstr>1</vt:lpstr>
      <vt:lpstr>2</vt:lpstr>
      <vt:lpstr>PR</vt:lpstr>
      <vt:lpstr>C</vt:lpstr>
      <vt:lpstr>'1'!Área_de_impresión</vt:lpstr>
      <vt:lpstr>'2'!Área_de_impresión</vt:lpstr>
      <vt:lpstr>INI!Área_de_impresión</vt:lpstr>
      <vt:lpstr>PR!Área_de_impresión</vt:lpstr>
      <vt:lpstr>arribados</vt:lpstr>
      <vt:lpstr>arribauno</vt:lpstr>
      <vt:lpstr>DEBIL</vt:lpstr>
      <vt:lpstr>FUERTE</vt:lpstr>
      <vt:lpstr>MEDIA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ANALISIS COMPETENCIA</dc:title>
  <dc:subject>PE153G Análisis competencia</dc:subject>
  <dc:creator>e.ditor consulting</dc:creator>
  <cp:lastModifiedBy>USER7</cp:lastModifiedBy>
  <cp:lastPrinted>2015-06-21T16:35:36Z</cp:lastPrinted>
  <dcterms:created xsi:type="dcterms:W3CDTF">2004-03-31T08:32:20Z</dcterms:created>
  <dcterms:modified xsi:type="dcterms:W3CDTF">2015-06-29T16:18:55Z</dcterms:modified>
  <cp:category>GRATUITO</cp:category>
</cp:coreProperties>
</file>